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drawings/drawing1.xml" ContentType="application/vnd.openxmlformats-officedocument.drawing+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drawings/drawing2.xml" ContentType="application/vnd.openxmlformats-officedocument.drawing+xml"/>
  <Override PartName="/xl/comments81.xml" ContentType="application/vnd.openxmlformats-officedocument.spreadsheetml.comments+xml"/>
  <Override PartName="/xl/drawings/drawing3.xml" ContentType="application/vnd.openxmlformats-officedocument.drawing+xml"/>
  <Override PartName="/xl/comments8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updateLinks="never" codeName="ThisWorkbook" defaultThemeVersion="166925"/>
  <mc:AlternateContent xmlns:mc="http://schemas.openxmlformats.org/markup-compatibility/2006">
    <mc:Choice Requires="x15">
      <x15ac:absPath xmlns:x15ac="http://schemas.microsoft.com/office/spreadsheetml/2010/11/ac" url="C:\Users\cynthiabarcelo\Documents\~Cynthia Barcelo\~Super Co-Op\RFP\"/>
    </mc:Choice>
  </mc:AlternateContent>
  <xr:revisionPtr revIDLastSave="0" documentId="13_ncr:1_{860DB200-60AA-4A2A-9B1E-104A13A00062}" xr6:coauthVersionLast="45" xr6:coauthVersionMax="45" xr10:uidLastSave="{00000000-0000-0000-0000-000000000000}"/>
  <bookViews>
    <workbookView xWindow="-108" yWindow="-108" windowWidth="23256" windowHeight="12576" tabRatio="937" firstSheet="7" activeTab="9" xr2:uid="{00000000-000D-0000-FFFF-FFFF00000000}"/>
  </bookViews>
  <sheets>
    <sheet name="ALPHA FOODS-NOI" sheetId="7" r:id="rId1"/>
    <sheet name="BUTTERBALL-NOI" sheetId="10" r:id="rId2"/>
    <sheet name="SMUCKERS-FFS" sheetId="2" r:id="rId3"/>
    <sheet name="SMUCKERS-NOI" sheetId="4" r:id="rId4"/>
    <sheet name="SUNRISE-NOI" sheetId="8" r:id="rId5"/>
    <sheet name="SCHWANS-NOI" sheetId="11" r:id="rId6"/>
    <sheet name="TASTY BRANDS-NOI" sheetId="12" r:id="rId7"/>
    <sheet name="TASTY BRANDS-FFS" sheetId="13" r:id="rId8"/>
    <sheet name="RED GOLD-NOI" sheetId="14" r:id="rId9"/>
    <sheet name="MICHAEL B - NOI" sheetId="15" r:id="rId10"/>
    <sheet name="RICH'S - NOI" sheetId="16" r:id="rId11"/>
    <sheet name="JR SIMPLOT-NOI" sheetId="17" r:id="rId12"/>
    <sheet name="JR SIMPLOT - FFS" sheetId="18" r:id="rId13"/>
    <sheet name="SA PIAZZA - NOI " sheetId="19" r:id="rId14"/>
    <sheet name="SA PIAZZA - FFS" sheetId="20" r:id="rId15"/>
    <sheet name="TRIDENT - NOI" sheetId="21" r:id="rId16"/>
    <sheet name="MCI - NOI" sheetId="22" r:id="rId17"/>
    <sheet name="20TH CENTURY-NOI" sheetId="23" r:id="rId18"/>
    <sheet name="CONAGRA - NOI" sheetId="24" r:id="rId19"/>
    <sheet name="INTEGRATED -FFS" sheetId="25" r:id="rId20"/>
    <sheet name="INTEGRATED - NOI" sheetId="26" r:id="rId21"/>
    <sheet name="MICHAEL FOODS-NOI" sheetId="27" r:id="rId22"/>
    <sheet name="MICHAEL FOODS-FFS" sheetId="28" r:id="rId23"/>
    <sheet name="RICH CHICKS -FFS" sheetId="29" r:id="rId24"/>
    <sheet name="RICH CHICKS - NOI" sheetId="30" r:id="rId25"/>
    <sheet name="ASIAN-COMIDA-NOI" sheetId="31" r:id="rId26"/>
    <sheet name="ASIAN-COMIDA-FFS" sheetId="32" r:id="rId27"/>
    <sheet name="NATIONAL FOOD-NOI" sheetId="33" r:id="rId28"/>
    <sheet name="JENNIE-O - NOI" sheetId="34" r:id="rId29"/>
    <sheet name="TONY ROBERTS-NOI" sheetId="35" r:id="rId30"/>
    <sheet name="BAKE CRAFTERS - NOI" sheetId="38" r:id="rId31"/>
    <sheet name="BAKE CRAFTERS -FFS" sheetId="39" r:id="rId32"/>
    <sheet name="FOSTER FARMS-NOI" sheetId="40" r:id="rId33"/>
    <sheet name="WAWONA - FFS" sheetId="41" r:id="rId34"/>
    <sheet name="YANGS - NOI" sheetId="42" r:id="rId35"/>
    <sheet name="ALBIE - FFS" sheetId="54" r:id="rId36"/>
    <sheet name="BASIC AMERICAN- NOI" sheetId="55" r:id="rId37"/>
    <sheet name="BUENA VISTA -NOI" sheetId="45" r:id="rId38"/>
    <sheet name="KRAFT - NOI" sheetId="44" r:id="rId39"/>
    <sheet name="HIGH LINER - NOI" sheetId="46" r:id="rId40"/>
    <sheet name="HIGH LINER - FFS" sheetId="47" r:id="rId41"/>
    <sheet name="NARDONE- NOI" sheetId="49" r:id="rId42"/>
    <sheet name="YANGS - FFS" sheetId="43" r:id="rId43"/>
    <sheet name="NARDONE-FFS" sheetId="50" r:id="rId44"/>
    <sheet name="IDAHOAN - NOI" sheetId="51" r:id="rId45"/>
    <sheet name="TABATCHNICK - NOI" sheetId="52" r:id="rId46"/>
    <sheet name="ALBIE- NOI" sheetId="53" r:id="rId47"/>
    <sheet name="DON LEE - FFS" sheetId="56" r:id="rId48"/>
    <sheet name="ARIZONA.VELMAR-NOI " sheetId="57" r:id="rId49"/>
    <sheet name="PETERSON FARMS-FFS" sheetId="58" r:id="rId50"/>
    <sheet name="PETERSON FARMS-NOI" sheetId="59" r:id="rId51"/>
    <sheet name="DEL MONTE - NOI" sheetId="60" r:id="rId52"/>
    <sheet name="ES FOODS - NOI" sheetId="61" r:id="rId53"/>
    <sheet name="CHANNEL FISH-NOI" sheetId="62" r:id="rId54"/>
    <sheet name="CHANNEL FISH - FFS" sheetId="63" r:id="rId55"/>
    <sheet name="CHERRY CENTRAL-NOI" sheetId="64" r:id="rId56"/>
    <sheet name="CHEFS CORNER-NOI" sheetId="65" r:id="rId57"/>
    <sheet name="CHEFS CORNER-FFS" sheetId="66" r:id="rId58"/>
    <sheet name="BROOKWOOD - FFS" sheetId="67" r:id="rId59"/>
    <sheet name="MCCAIN - NOI" sheetId="68" r:id="rId60"/>
    <sheet name="CARGILL MEAT- NOI" sheetId="69" r:id="rId61"/>
    <sheet name="ROSE &amp; SHORE-NOI" sheetId="70" r:id="rId62"/>
    <sheet name="ROSE &amp; SHORE- FFS" sheetId="71" r:id="rId63"/>
    <sheet name="THE FATHERS TABLE-NOI" sheetId="72" r:id="rId64"/>
    <sheet name="LAND O LAKES-NOI" sheetId="73" r:id="rId65"/>
    <sheet name="CARGILL KITCHEN- FFS" sheetId="74" r:id="rId66"/>
    <sheet name="CARGILL KITCHEN-NOI" sheetId="75" r:id="rId67"/>
    <sheet name="TOOLS FOR SCHOOLS-FFS" sheetId="76" r:id="rId68"/>
    <sheet name="TOOLS FOR SCHOOLS-NOI" sheetId="77" r:id="rId69"/>
    <sheet name="FRES INNOVATIONS-NOI" sheetId="78" r:id="rId70"/>
    <sheet name="FRESH INNOVATIONS-FFS" sheetId="79" r:id="rId71"/>
    <sheet name="ARDELLAS- FFS" sheetId="80" r:id="rId72"/>
    <sheet name="ARDELLAS-NOI" sheetId="81" r:id="rId73"/>
    <sheet name="BONGARDS-NOI" sheetId="82" r:id="rId74"/>
    <sheet name="BONGARDS-FFS" sheetId="83" r:id="rId75"/>
    <sheet name="JTM- FFS" sheetId="84" r:id="rId76"/>
    <sheet name="JTM - NOI" sheetId="85" r:id="rId77"/>
    <sheet name="GARDEN BANNER-NOI" sheetId="86" r:id="rId78"/>
    <sheet name="GILMAN CHEESE-NOI" sheetId="87" r:id="rId79"/>
    <sheet name="TYSON-NOI" sheetId="88" r:id="rId80"/>
    <sheet name="PILGRIMS-NOI" sheetId="89" r:id="rId81"/>
    <sheet name="PILGRIMS-FFS" sheetId="90" r:id="rId82"/>
  </sheets>
  <externalReferences>
    <externalReference r:id="rId83"/>
    <externalReference r:id="rId84"/>
    <externalReference r:id="rId85"/>
    <externalReference r:id="rId86"/>
    <externalReference r:id="rId87"/>
  </externalReferences>
  <definedNames>
    <definedName name="_xlnm._FilterDatabase" localSheetId="36" hidden="1">'BASIC AMERICAN- NOI'!$A$6:$T$22</definedName>
    <definedName name="_xlnm._FilterDatabase" localSheetId="28" hidden="1">'JENNIE-O - NOI'!$A$6:$V$85</definedName>
    <definedName name="_xlnm._FilterDatabase" localSheetId="76" hidden="1">'JTM - NOI'!$A$6:$T$54</definedName>
    <definedName name="_xlnm._FilterDatabase" localSheetId="75" hidden="1">'JTM- FFS'!$A$6:$AA$6</definedName>
    <definedName name="_xlnm._FilterDatabase" localSheetId="9" hidden="1">'MICHAEL B - NOI'!$A$6:$T$45</definedName>
    <definedName name="_xlnm._FilterDatabase" localSheetId="10" hidden="1">'RICH''S - NOI'!$A$6:$T$82</definedName>
    <definedName name="_xlnm._FilterDatabase" localSheetId="79" hidden="1">'TYSON-NOI'!$A$6:$T$175</definedName>
    <definedName name="Category" localSheetId="71">[1]Sheet3!$A$1:$A$31</definedName>
    <definedName name="Category" localSheetId="72">[1]Sheet3!$A$1:$A$31</definedName>
    <definedName name="Category" localSheetId="38">[2]Sheet3!$A$1:$A$31</definedName>
    <definedName name="Category" localSheetId="49">[3]Sheet3!$A$1:$A$31</definedName>
    <definedName name="Category" localSheetId="50">[3]Sheet3!$A$1:$A$31</definedName>
    <definedName name="Category">[4]Sheet3!$A$1:$A$31</definedName>
    <definedName name="Description">#REF!</definedName>
    <definedName name="DIRECT">'[5]super DIRECT SHIP 7K agr 326075'!$1:$1048576</definedName>
    <definedName name="DISTRIB">'[5]super DISTRIBUTOR agr 325855'!$1:$1048576</definedName>
    <definedName name="_xlnm.Print_Area" localSheetId="37">'BUENA VISTA -NOI'!$A$1:$T$55</definedName>
    <definedName name="_xlnm.Print_Area" localSheetId="60">'CARGILL MEAT- NOI'!$A$1:$T$24</definedName>
    <definedName name="_xlnm.Print_Area" localSheetId="52">'ES FOODS - NOI'!$A$1:$T$41</definedName>
    <definedName name="_xlnm.Print_Area" localSheetId="5">'SCHWANS-NOI'!$A$1:$T$259</definedName>
    <definedName name="_xlnm.Print_Titles" localSheetId="18">'CONAGRA - NOI'!$6:$6</definedName>
    <definedName name="_xlnm.Print_Titles" localSheetId="52">'ES FOODS - NOI'!$1:$6</definedName>
    <definedName name="_xlnm.Print_Titles" localSheetId="22">'MICHAEL FOODS-FFS'!$6:$6</definedName>
    <definedName name="_xlnm.Print_Titles" localSheetId="21">'MICHAEL FOODS-NOI'!$6:$6</definedName>
    <definedName name="_xlnm.Print_Titles" localSheetId="79">'TYSON-NOI'!$5:$6</definedName>
    <definedName name="Quant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9" i="90" l="1"/>
  <c r="X59" i="90"/>
  <c r="S59" i="90"/>
  <c r="R59" i="90"/>
  <c r="Q59" i="90"/>
  <c r="Y58" i="90"/>
  <c r="X58" i="90"/>
  <c r="S58" i="90"/>
  <c r="R58" i="90"/>
  <c r="Q58" i="90"/>
  <c r="Y57" i="90"/>
  <c r="X57" i="90"/>
  <c r="S57" i="90"/>
  <c r="R57" i="90"/>
  <c r="Q57" i="90"/>
  <c r="Y56" i="90"/>
  <c r="X56" i="90"/>
  <c r="S56" i="90"/>
  <c r="R56" i="90"/>
  <c r="Q56" i="90"/>
  <c r="Y55" i="90"/>
  <c r="X55" i="90"/>
  <c r="S55" i="90"/>
  <c r="R55" i="90"/>
  <c r="Q55" i="90"/>
  <c r="Y54" i="90"/>
  <c r="X54" i="90"/>
  <c r="S54" i="90"/>
  <c r="R54" i="90"/>
  <c r="Q54" i="90"/>
  <c r="Y53" i="90"/>
  <c r="X53" i="90"/>
  <c r="S53" i="90"/>
  <c r="R53" i="90"/>
  <c r="Q53" i="90"/>
  <c r="Y52" i="90"/>
  <c r="X52" i="90"/>
  <c r="S52" i="90"/>
  <c r="R52" i="90"/>
  <c r="Q52" i="90"/>
  <c r="Y51" i="90"/>
  <c r="X51" i="90"/>
  <c r="S51" i="90"/>
  <c r="R51" i="90"/>
  <c r="Q51" i="90"/>
  <c r="Y50" i="90"/>
  <c r="X50" i="90"/>
  <c r="S50" i="90"/>
  <c r="R50" i="90"/>
  <c r="Q50" i="90"/>
  <c r="Y49" i="90"/>
  <c r="X49" i="90"/>
  <c r="S49" i="90"/>
  <c r="R49" i="90"/>
  <c r="Q49" i="90"/>
  <c r="Y48" i="90"/>
  <c r="X48" i="90"/>
  <c r="S48" i="90"/>
  <c r="R48" i="90"/>
  <c r="Q48" i="90"/>
  <c r="Y47" i="90"/>
  <c r="X47" i="90"/>
  <c r="S47" i="90"/>
  <c r="R47" i="90"/>
  <c r="Q47" i="90"/>
  <c r="Y46" i="90"/>
  <c r="X46" i="90"/>
  <c r="S46" i="90"/>
  <c r="R46" i="90"/>
  <c r="Q46" i="90"/>
  <c r="Y45" i="90"/>
  <c r="X45" i="90"/>
  <c r="S45" i="90"/>
  <c r="R45" i="90"/>
  <c r="Q45" i="90"/>
  <c r="Y44" i="90"/>
  <c r="X44" i="90"/>
  <c r="S44" i="90"/>
  <c r="R44" i="90"/>
  <c r="Q44" i="90"/>
  <c r="Y43" i="90"/>
  <c r="X43" i="90"/>
  <c r="S43" i="90"/>
  <c r="R43" i="90"/>
  <c r="Q43" i="90"/>
  <c r="Y42" i="90"/>
  <c r="X42" i="90"/>
  <c r="S42" i="90"/>
  <c r="R42" i="90"/>
  <c r="Q42" i="90"/>
  <c r="Y41" i="90"/>
  <c r="X41" i="90"/>
  <c r="S41" i="90"/>
  <c r="R41" i="90"/>
  <c r="Q41" i="90"/>
  <c r="Y40" i="90"/>
  <c r="X40" i="90"/>
  <c r="S40" i="90"/>
  <c r="R40" i="90"/>
  <c r="Q40" i="90"/>
  <c r="Y39" i="90"/>
  <c r="X39" i="90"/>
  <c r="S39" i="90"/>
  <c r="R39" i="90"/>
  <c r="Q39" i="90"/>
  <c r="Y38" i="90"/>
  <c r="X38" i="90"/>
  <c r="S38" i="90"/>
  <c r="R38" i="90"/>
  <c r="Q38" i="90"/>
  <c r="Y37" i="90"/>
  <c r="X37" i="90"/>
  <c r="S37" i="90"/>
  <c r="R37" i="90"/>
  <c r="Q37" i="90"/>
  <c r="Y36" i="90"/>
  <c r="X36" i="90"/>
  <c r="S36" i="90"/>
  <c r="R36" i="90"/>
  <c r="Q36" i="90"/>
  <c r="Y35" i="90"/>
  <c r="X35" i="90"/>
  <c r="S35" i="90"/>
  <c r="R35" i="90"/>
  <c r="Q35" i="90"/>
  <c r="Y34" i="90"/>
  <c r="X34" i="90"/>
  <c r="S34" i="90"/>
  <c r="R34" i="90"/>
  <c r="Q34" i="90"/>
  <c r="Y33" i="90"/>
  <c r="X33" i="90"/>
  <c r="S33" i="90"/>
  <c r="R33" i="90"/>
  <c r="Q33" i="90"/>
  <c r="Y32" i="90"/>
  <c r="X32" i="90"/>
  <c r="S32" i="90"/>
  <c r="R32" i="90"/>
  <c r="Q32" i="90"/>
  <c r="Y31" i="90"/>
  <c r="X31" i="90"/>
  <c r="S31" i="90"/>
  <c r="R31" i="90"/>
  <c r="Q31" i="90"/>
  <c r="Y30" i="90"/>
  <c r="X30" i="90"/>
  <c r="S30" i="90"/>
  <c r="R30" i="90"/>
  <c r="Q30" i="90"/>
  <c r="Y29" i="90"/>
  <c r="X29" i="90"/>
  <c r="S29" i="90"/>
  <c r="R29" i="90"/>
  <c r="Q29" i="90"/>
  <c r="Y28" i="90"/>
  <c r="X28" i="90"/>
  <c r="S28" i="90"/>
  <c r="R28" i="90"/>
  <c r="Q28" i="90"/>
  <c r="Y27" i="90"/>
  <c r="X27" i="90"/>
  <c r="S27" i="90"/>
  <c r="R27" i="90"/>
  <c r="Q27" i="90"/>
  <c r="Y26" i="90"/>
  <c r="X26" i="90"/>
  <c r="S26" i="90"/>
  <c r="R26" i="90"/>
  <c r="Q26" i="90"/>
  <c r="Y25" i="90"/>
  <c r="X25" i="90"/>
  <c r="S25" i="90"/>
  <c r="R25" i="90"/>
  <c r="Q25" i="90"/>
  <c r="Y24" i="90"/>
  <c r="X24" i="90"/>
  <c r="S24" i="90"/>
  <c r="R24" i="90"/>
  <c r="Q24" i="90"/>
  <c r="Y23" i="90"/>
  <c r="X23" i="90"/>
  <c r="S23" i="90"/>
  <c r="R23" i="90"/>
  <c r="Q23" i="90"/>
  <c r="Y22" i="90"/>
  <c r="X22" i="90"/>
  <c r="S22" i="90"/>
  <c r="R22" i="90"/>
  <c r="Q22" i="90"/>
  <c r="Y21" i="90"/>
  <c r="X21" i="90"/>
  <c r="S21" i="90"/>
  <c r="R21" i="90"/>
  <c r="Q21" i="90"/>
  <c r="Y20" i="90"/>
  <c r="X20" i="90"/>
  <c r="S20" i="90"/>
  <c r="R20" i="90"/>
  <c r="Q20" i="90"/>
  <c r="Y19" i="90"/>
  <c r="X19" i="90"/>
  <c r="S19" i="90"/>
  <c r="R19" i="90"/>
  <c r="Q19" i="90"/>
  <c r="Y18" i="90"/>
  <c r="X18" i="90"/>
  <c r="S18" i="90"/>
  <c r="R18" i="90"/>
  <c r="Q18" i="90"/>
  <c r="Y17" i="90"/>
  <c r="X17" i="90"/>
  <c r="S17" i="90"/>
  <c r="R17" i="90"/>
  <c r="Q17" i="90"/>
  <c r="Y16" i="90"/>
  <c r="X16" i="90"/>
  <c r="S16" i="90"/>
  <c r="R16" i="90"/>
  <c r="Q16" i="90"/>
  <c r="S15" i="90"/>
  <c r="R15" i="90"/>
  <c r="Q15" i="90"/>
  <c r="S14" i="90"/>
  <c r="R14" i="90"/>
  <c r="Q14" i="90"/>
  <c r="S13" i="90"/>
  <c r="R13" i="90"/>
  <c r="Q13" i="90"/>
  <c r="S12" i="90"/>
  <c r="R12" i="90"/>
  <c r="Q12" i="90"/>
  <c r="S11" i="90"/>
  <c r="R11" i="90"/>
  <c r="Q11" i="90"/>
  <c r="S10" i="90"/>
  <c r="R10" i="90"/>
  <c r="Q10" i="90"/>
  <c r="S9" i="90"/>
  <c r="R9" i="90"/>
  <c r="Q9" i="90"/>
  <c r="S8" i="90"/>
  <c r="R8" i="90"/>
  <c r="Q8" i="90"/>
  <c r="S7" i="90"/>
  <c r="R7" i="90"/>
  <c r="Q7" i="90"/>
  <c r="M59" i="89"/>
  <c r="L59" i="89"/>
  <c r="M58" i="89"/>
  <c r="L58" i="89"/>
  <c r="M57" i="89"/>
  <c r="L57" i="89"/>
  <c r="M56" i="89"/>
  <c r="L56" i="89"/>
  <c r="M55" i="89"/>
  <c r="L55" i="89"/>
  <c r="M54" i="89"/>
  <c r="L54" i="89"/>
  <c r="M53" i="89"/>
  <c r="L53" i="89"/>
  <c r="M52" i="89"/>
  <c r="L52" i="89"/>
  <c r="M51" i="89"/>
  <c r="L51" i="89"/>
  <c r="M50" i="89"/>
  <c r="L50" i="89"/>
  <c r="M49" i="89"/>
  <c r="L49" i="89"/>
  <c r="M48" i="89"/>
  <c r="L48" i="89"/>
  <c r="M47" i="89"/>
  <c r="L47" i="89"/>
  <c r="M46" i="89"/>
  <c r="L46" i="89"/>
  <c r="M45" i="89"/>
  <c r="L45" i="89"/>
  <c r="M44" i="89"/>
  <c r="L44" i="89"/>
  <c r="M43" i="89"/>
  <c r="L43" i="89"/>
  <c r="M42" i="89"/>
  <c r="L42" i="89"/>
  <c r="M41" i="89"/>
  <c r="L41" i="89"/>
  <c r="M40" i="89"/>
  <c r="L40" i="89"/>
  <c r="M39" i="89"/>
  <c r="L39" i="89"/>
  <c r="M38" i="89"/>
  <c r="L38" i="89"/>
  <c r="M37" i="89"/>
  <c r="L37" i="89"/>
  <c r="M36" i="89"/>
  <c r="L36" i="89"/>
  <c r="M35" i="89"/>
  <c r="L35" i="89"/>
  <c r="M34" i="89"/>
  <c r="L34" i="89"/>
  <c r="M33" i="89"/>
  <c r="L33" i="89"/>
  <c r="M32" i="89"/>
  <c r="L32" i="89"/>
  <c r="M31" i="89"/>
  <c r="L31" i="89"/>
  <c r="M30" i="89"/>
  <c r="L30" i="89"/>
  <c r="M29" i="89"/>
  <c r="L29" i="89"/>
  <c r="M28" i="89"/>
  <c r="L28" i="89"/>
  <c r="M27" i="89"/>
  <c r="L27" i="89"/>
  <c r="M26" i="89"/>
  <c r="L26" i="89"/>
  <c r="M25" i="89"/>
  <c r="L25" i="89"/>
  <c r="M24" i="89"/>
  <c r="L24" i="89"/>
  <c r="M23" i="89"/>
  <c r="L23" i="89"/>
  <c r="M22" i="89"/>
  <c r="L22" i="89"/>
  <c r="M21" i="89"/>
  <c r="L21" i="89"/>
  <c r="M20" i="89"/>
  <c r="L20" i="89"/>
  <c r="M18" i="89"/>
  <c r="L18" i="89"/>
  <c r="M17" i="89"/>
  <c r="L17" i="89"/>
  <c r="M16" i="89"/>
  <c r="L16" i="89"/>
  <c r="F74" i="81" l="1"/>
  <c r="F73" i="81"/>
  <c r="F72" i="81"/>
  <c r="F71" i="81"/>
  <c r="F70" i="81"/>
  <c r="F69" i="81"/>
  <c r="F68" i="81"/>
  <c r="F67" i="81"/>
  <c r="F66" i="81"/>
  <c r="F65" i="81"/>
  <c r="F64" i="81"/>
  <c r="F63" i="81"/>
  <c r="F62" i="81"/>
  <c r="F61" i="81"/>
  <c r="F60" i="81"/>
  <c r="F59" i="81"/>
  <c r="F58" i="81"/>
  <c r="F57" i="81"/>
  <c r="F56" i="81"/>
  <c r="F55" i="81"/>
  <c r="F54" i="81"/>
  <c r="F53" i="81"/>
  <c r="F52" i="81"/>
  <c r="F51" i="81"/>
  <c r="F50" i="81"/>
  <c r="F49" i="81"/>
  <c r="F48" i="81"/>
  <c r="F47" i="81"/>
  <c r="F46" i="81"/>
  <c r="F45" i="81"/>
  <c r="F44" i="81"/>
  <c r="F43" i="81"/>
  <c r="F42" i="81"/>
  <c r="F41" i="81"/>
  <c r="F40" i="81"/>
  <c r="F39" i="81"/>
  <c r="F38" i="81"/>
  <c r="F37" i="81"/>
  <c r="F36" i="81"/>
  <c r="F35" i="81"/>
  <c r="F34" i="81"/>
  <c r="F33" i="81"/>
  <c r="F32" i="81"/>
  <c r="F31" i="81"/>
  <c r="F30" i="81"/>
  <c r="F29" i="81"/>
  <c r="F28" i="81"/>
  <c r="F27" i="81"/>
  <c r="F26" i="81"/>
  <c r="F25" i="81"/>
  <c r="F24" i="81"/>
  <c r="F23" i="81"/>
  <c r="F22" i="81"/>
  <c r="F21" i="81"/>
  <c r="F20" i="81"/>
  <c r="F19" i="81"/>
  <c r="F18" i="81"/>
  <c r="F17" i="81"/>
  <c r="F16" i="81"/>
  <c r="F15" i="81"/>
  <c r="F14" i="81"/>
  <c r="F13" i="81"/>
  <c r="F12" i="81"/>
  <c r="F11" i="81"/>
  <c r="F10" i="81"/>
  <c r="F9" i="81"/>
  <c r="F8" i="81"/>
  <c r="F7" i="81"/>
  <c r="G74" i="80"/>
  <c r="G73" i="80"/>
  <c r="G72" i="80"/>
  <c r="G71" i="80"/>
  <c r="G70" i="80"/>
  <c r="G69" i="80"/>
  <c r="G68" i="80"/>
  <c r="G67" i="80"/>
  <c r="G66" i="80"/>
  <c r="G65" i="80"/>
  <c r="G64" i="80"/>
  <c r="G63" i="80"/>
  <c r="G62" i="80"/>
  <c r="G61" i="80"/>
  <c r="G60" i="80"/>
  <c r="G59" i="80"/>
  <c r="G58" i="80"/>
  <c r="G57" i="80"/>
  <c r="G56" i="80"/>
  <c r="G55" i="80"/>
  <c r="G54" i="80"/>
  <c r="G53" i="80"/>
  <c r="G52" i="80"/>
  <c r="G51" i="80"/>
  <c r="G50" i="80"/>
  <c r="G49" i="80"/>
  <c r="G48" i="80"/>
  <c r="G47" i="80"/>
  <c r="G46" i="80"/>
  <c r="G45" i="80"/>
  <c r="G44" i="80"/>
  <c r="G43" i="80"/>
  <c r="G42" i="80"/>
  <c r="G41" i="80"/>
  <c r="G40" i="80"/>
  <c r="G39" i="80"/>
  <c r="G38" i="80"/>
  <c r="G37" i="80"/>
  <c r="G36" i="80"/>
  <c r="G35" i="80"/>
  <c r="G34" i="80"/>
  <c r="G33" i="80"/>
  <c r="G32" i="80"/>
  <c r="G31" i="80"/>
  <c r="G30" i="80"/>
  <c r="G29" i="80"/>
  <c r="G28" i="80"/>
  <c r="G27" i="80"/>
  <c r="G26" i="80"/>
  <c r="G25" i="80"/>
  <c r="G24" i="80"/>
  <c r="G23" i="80"/>
  <c r="G22" i="80"/>
  <c r="G21" i="80"/>
  <c r="G20" i="80"/>
  <c r="G19" i="80"/>
  <c r="G18" i="80"/>
  <c r="G17" i="80"/>
  <c r="G16" i="80"/>
  <c r="G15" i="80"/>
  <c r="G14" i="80"/>
  <c r="G13" i="80"/>
  <c r="G12" i="80"/>
  <c r="G11" i="80"/>
  <c r="G10" i="80"/>
  <c r="G9" i="80"/>
  <c r="G8" i="80"/>
  <c r="G7" i="80"/>
  <c r="O33" i="77" l="1"/>
  <c r="Q33" i="77" s="1"/>
  <c r="O32" i="77"/>
  <c r="Q32" i="77" s="1"/>
  <c r="O31" i="77"/>
  <c r="Q31" i="77" s="1"/>
  <c r="O30" i="77"/>
  <c r="Q30" i="77" s="1"/>
  <c r="O29" i="77"/>
  <c r="Q29" i="77" s="1"/>
  <c r="O28" i="77"/>
  <c r="Q28" i="77" s="1"/>
  <c r="O27" i="77"/>
  <c r="Q27" i="77" s="1"/>
  <c r="O26" i="77"/>
  <c r="Q26" i="77" s="1"/>
  <c r="O25" i="77"/>
  <c r="Q25" i="77" s="1"/>
  <c r="O24" i="77"/>
  <c r="Q24" i="77" s="1"/>
  <c r="O23" i="77"/>
  <c r="Q23" i="77" s="1"/>
  <c r="O22" i="77"/>
  <c r="Q22" i="77" s="1"/>
  <c r="O21" i="77"/>
  <c r="Q21" i="77" s="1"/>
  <c r="O20" i="77"/>
  <c r="Q20" i="77" s="1"/>
  <c r="O19" i="77"/>
  <c r="Q19" i="77" s="1"/>
  <c r="O18" i="77"/>
  <c r="Q18" i="77" s="1"/>
  <c r="O17" i="77"/>
  <c r="Q17" i="77" s="1"/>
  <c r="O16" i="77"/>
  <c r="Q16" i="77" s="1"/>
  <c r="O15" i="77"/>
  <c r="Q15" i="77" s="1"/>
  <c r="O14" i="77"/>
  <c r="Q14" i="77" s="1"/>
  <c r="O13" i="77"/>
  <c r="Q13" i="77" s="1"/>
  <c r="O12" i="77"/>
  <c r="Q12" i="77" s="1"/>
  <c r="O11" i="77"/>
  <c r="Q11" i="77" s="1"/>
  <c r="O10" i="77"/>
  <c r="Q10" i="77" s="1"/>
  <c r="O9" i="77"/>
  <c r="Q9" i="77" s="1"/>
  <c r="O8" i="77"/>
  <c r="Q8" i="77" s="1"/>
  <c r="O7" i="77"/>
  <c r="Q7" i="77" s="1"/>
  <c r="N33" i="76"/>
  <c r="Q33" i="76" s="1"/>
  <c r="N32" i="76"/>
  <c r="Q32" i="76" s="1"/>
  <c r="N31" i="76"/>
  <c r="P31" i="76" s="1"/>
  <c r="Q30" i="76"/>
  <c r="P30" i="76"/>
  <c r="N30" i="76"/>
  <c r="N29" i="76"/>
  <c r="Q29" i="76" s="1"/>
  <c r="N28" i="76"/>
  <c r="Q28" i="76" s="1"/>
  <c r="N27" i="76"/>
  <c r="P27" i="76" s="1"/>
  <c r="Q26" i="76"/>
  <c r="P26" i="76"/>
  <c r="N26" i="76"/>
  <c r="N25" i="76"/>
  <c r="Q25" i="76" s="1"/>
  <c r="N24" i="76"/>
  <c r="Q24" i="76" s="1"/>
  <c r="N23" i="76"/>
  <c r="P23" i="76" s="1"/>
  <c r="Q22" i="76"/>
  <c r="N22" i="76"/>
  <c r="P22" i="76" s="1"/>
  <c r="N21" i="76"/>
  <c r="Q21" i="76" s="1"/>
  <c r="N20" i="76"/>
  <c r="Q20" i="76" s="1"/>
  <c r="Q19" i="76"/>
  <c r="N19" i="76"/>
  <c r="P19" i="76" s="1"/>
  <c r="N18" i="76"/>
  <c r="Q18" i="76" s="1"/>
  <c r="N17" i="76"/>
  <c r="Q17" i="76" s="1"/>
  <c r="N16" i="76"/>
  <c r="Q16" i="76" s="1"/>
  <c r="Q15" i="76"/>
  <c r="N15" i="76"/>
  <c r="P15" i="76" s="1"/>
  <c r="N14" i="76"/>
  <c r="Q14" i="76" s="1"/>
  <c r="N13" i="76"/>
  <c r="Q13" i="76" s="1"/>
  <c r="N12" i="76"/>
  <c r="Q12" i="76" s="1"/>
  <c r="N11" i="76"/>
  <c r="P11" i="76" s="1"/>
  <c r="N10" i="76"/>
  <c r="Q10" i="76" s="1"/>
  <c r="N9" i="76"/>
  <c r="Q9" i="76" s="1"/>
  <c r="N8" i="76"/>
  <c r="Q8" i="76" s="1"/>
  <c r="N7" i="76"/>
  <c r="P7" i="76" s="1"/>
  <c r="P14" i="76" l="1"/>
  <c r="Q27" i="76"/>
  <c r="Q23" i="76"/>
  <c r="Q7" i="76"/>
  <c r="P18" i="76"/>
  <c r="Q31" i="76"/>
  <c r="P10" i="76"/>
  <c r="Q11" i="76"/>
  <c r="P9" i="76"/>
  <c r="P13" i="76"/>
  <c r="P17" i="76"/>
  <c r="P21" i="76"/>
  <c r="P25" i="76"/>
  <c r="P29" i="76"/>
  <c r="P33" i="76"/>
  <c r="P8" i="76"/>
  <c r="P12" i="76"/>
  <c r="P16" i="76"/>
  <c r="P20" i="76"/>
  <c r="P24" i="76"/>
  <c r="P28" i="76"/>
  <c r="P32" i="76"/>
  <c r="O41" i="68" l="1"/>
  <c r="O40" i="68"/>
  <c r="O39" i="68"/>
  <c r="O38" i="68"/>
  <c r="O37" i="68"/>
  <c r="O36" i="68"/>
  <c r="O35" i="68"/>
  <c r="O34" i="68"/>
  <c r="O33" i="68"/>
  <c r="O32" i="68"/>
  <c r="O31" i="68"/>
  <c r="O30" i="68"/>
  <c r="O29" i="68"/>
  <c r="O28" i="68"/>
  <c r="O27" i="68"/>
  <c r="O26" i="68"/>
  <c r="O25" i="68"/>
  <c r="O24" i="68"/>
  <c r="O23" i="68"/>
  <c r="O22" i="68"/>
  <c r="O21" i="68"/>
  <c r="O20" i="68"/>
  <c r="O19" i="68"/>
  <c r="O18" i="68"/>
  <c r="O17" i="68"/>
  <c r="O16" i="68"/>
  <c r="O15" i="68"/>
  <c r="O14" i="68"/>
  <c r="O13" i="68"/>
  <c r="O12" i="68"/>
  <c r="O11" i="68"/>
  <c r="O10" i="68"/>
  <c r="O9" i="68"/>
  <c r="O8" i="68"/>
  <c r="O7" i="68"/>
  <c r="O67" i="57" l="1"/>
  <c r="Q67" i="57" s="1"/>
  <c r="L67" i="57"/>
  <c r="O66" i="57"/>
  <c r="Q66" i="57" s="1"/>
  <c r="L66" i="57"/>
  <c r="Q65" i="57"/>
  <c r="O65" i="57"/>
  <c r="L65" i="57"/>
  <c r="O64" i="57"/>
  <c r="Q64" i="57" s="1"/>
  <c r="L64" i="57"/>
  <c r="O63" i="57"/>
  <c r="Q63" i="57" s="1"/>
  <c r="L63" i="57"/>
  <c r="O62" i="57"/>
  <c r="Q62" i="57" s="1"/>
  <c r="O61" i="57"/>
  <c r="Q61" i="57" s="1"/>
  <c r="L61" i="57"/>
  <c r="O60" i="57"/>
  <c r="Q60" i="57" s="1"/>
  <c r="O59" i="57"/>
  <c r="Q59" i="57" s="1"/>
  <c r="L59" i="57"/>
  <c r="O58" i="57"/>
  <c r="Q58" i="57" s="1"/>
  <c r="O57" i="57"/>
  <c r="Q57" i="57" s="1"/>
  <c r="L57" i="57"/>
  <c r="O56" i="57"/>
  <c r="Q56" i="57" s="1"/>
  <c r="O55" i="57"/>
  <c r="Q55" i="57" s="1"/>
  <c r="L55" i="57"/>
  <c r="O54" i="57"/>
  <c r="Q54" i="57" s="1"/>
  <c r="O53" i="57"/>
  <c r="Q53" i="57" s="1"/>
  <c r="L53" i="57"/>
  <c r="O52" i="57"/>
  <c r="Q52" i="57" s="1"/>
  <c r="Q51" i="57"/>
  <c r="O51" i="57"/>
  <c r="L51" i="57"/>
  <c r="O50" i="57"/>
  <c r="Q50" i="57" s="1"/>
  <c r="L50" i="57"/>
  <c r="O49" i="57"/>
  <c r="Q49" i="57" s="1"/>
  <c r="L49" i="57"/>
  <c r="O48" i="57"/>
  <c r="Q48" i="57" s="1"/>
  <c r="L48" i="57"/>
  <c r="O47" i="57"/>
  <c r="Q47" i="57" s="1"/>
  <c r="L47" i="57"/>
  <c r="O46" i="57"/>
  <c r="Q46" i="57" s="1"/>
  <c r="L46" i="57"/>
  <c r="O45" i="57"/>
  <c r="Q45" i="57" s="1"/>
  <c r="L45" i="57"/>
  <c r="O44" i="57"/>
  <c r="Q44" i="57" s="1"/>
  <c r="L44" i="57"/>
  <c r="Q43" i="57"/>
  <c r="O43" i="57"/>
  <c r="L43" i="57"/>
  <c r="O42" i="57"/>
  <c r="Q42" i="57" s="1"/>
  <c r="L42" i="57"/>
  <c r="O41" i="57"/>
  <c r="Q41" i="57" s="1"/>
  <c r="L41" i="57"/>
  <c r="O40" i="57"/>
  <c r="Q40" i="57" s="1"/>
  <c r="L40" i="57"/>
  <c r="O39" i="57"/>
  <c r="Q39" i="57" s="1"/>
  <c r="L39" i="57"/>
  <c r="O38" i="57"/>
  <c r="Q38" i="57" s="1"/>
  <c r="L38" i="57"/>
  <c r="O37" i="57"/>
  <c r="Q37" i="57" s="1"/>
  <c r="L37" i="57"/>
  <c r="O36" i="57"/>
  <c r="Q36" i="57" s="1"/>
  <c r="L36" i="57"/>
  <c r="Q35" i="57"/>
  <c r="O35" i="57"/>
  <c r="L35" i="57"/>
  <c r="O34" i="57"/>
  <c r="Q34" i="57" s="1"/>
  <c r="L34" i="57"/>
  <c r="O33" i="57"/>
  <c r="Q33" i="57" s="1"/>
  <c r="L33" i="57"/>
  <c r="O32" i="57"/>
  <c r="Q32" i="57" s="1"/>
  <c r="O31" i="57"/>
  <c r="Q31" i="57" s="1"/>
  <c r="L31" i="57"/>
  <c r="O30" i="57"/>
  <c r="Q30" i="57" s="1"/>
  <c r="Q29" i="57"/>
  <c r="O29" i="57"/>
  <c r="L29" i="57"/>
  <c r="O28" i="57"/>
  <c r="Q28" i="57" s="1"/>
  <c r="O27" i="57"/>
  <c r="Q27" i="57" s="1"/>
  <c r="L27" i="57"/>
  <c r="Q26" i="57"/>
  <c r="O26" i="57"/>
  <c r="O25" i="57"/>
  <c r="Q25" i="57" s="1"/>
  <c r="L25" i="57"/>
  <c r="O24" i="57"/>
  <c r="Q24" i="57" s="1"/>
  <c r="O23" i="57"/>
  <c r="Q23" i="57" s="1"/>
  <c r="L23" i="57"/>
  <c r="O22" i="57"/>
  <c r="Q22" i="57" s="1"/>
  <c r="O21" i="57"/>
  <c r="Q21" i="57" s="1"/>
  <c r="L21" i="57"/>
  <c r="O20" i="57"/>
  <c r="Q20" i="57" s="1"/>
  <c r="L20" i="57"/>
  <c r="O19" i="57"/>
  <c r="Q19" i="57" s="1"/>
  <c r="L19" i="57"/>
  <c r="O18" i="57"/>
  <c r="Q18" i="57" s="1"/>
  <c r="L18" i="57"/>
  <c r="O17" i="57"/>
  <c r="Q17" i="57" s="1"/>
  <c r="L17" i="57"/>
  <c r="O16" i="57"/>
  <c r="Q16" i="57" s="1"/>
  <c r="L16" i="57"/>
  <c r="O15" i="57"/>
  <c r="Q15" i="57" s="1"/>
  <c r="L15" i="57"/>
  <c r="O14" i="57"/>
  <c r="Q14" i="57" s="1"/>
  <c r="L14" i="57"/>
  <c r="O13" i="57"/>
  <c r="Q13" i="57" s="1"/>
  <c r="L13" i="57"/>
  <c r="O12" i="57"/>
  <c r="Q12" i="57" s="1"/>
  <c r="O11" i="57"/>
  <c r="Q11" i="57" s="1"/>
  <c r="L11" i="57"/>
  <c r="O10" i="57"/>
  <c r="Q10" i="57" s="1"/>
  <c r="O9" i="57"/>
  <c r="Q9" i="57" s="1"/>
  <c r="L9" i="57"/>
  <c r="O8" i="57"/>
  <c r="Q8" i="57" s="1"/>
  <c r="L8" i="57"/>
  <c r="O7" i="57"/>
  <c r="Q7" i="57" s="1"/>
  <c r="L7" i="57"/>
  <c r="N13" i="54" l="1"/>
  <c r="P13" i="54" s="1"/>
  <c r="P12" i="54"/>
  <c r="N12" i="54"/>
  <c r="N11" i="54"/>
  <c r="P11" i="54" s="1"/>
  <c r="P10" i="54"/>
  <c r="N10" i="54"/>
  <c r="N9" i="54"/>
  <c r="P9" i="54" s="1"/>
  <c r="P8" i="54"/>
  <c r="N8" i="54"/>
  <c r="N7" i="54"/>
  <c r="P7" i="54" s="1"/>
  <c r="P13" i="53"/>
  <c r="R13" i="53" s="1"/>
  <c r="P12" i="53"/>
  <c r="R12" i="53" s="1"/>
  <c r="P11" i="53"/>
  <c r="R11" i="53" s="1"/>
  <c r="P10" i="53"/>
  <c r="R10" i="53" s="1"/>
  <c r="P9" i="53"/>
  <c r="R9" i="53" s="1"/>
  <c r="P8" i="53"/>
  <c r="R8" i="53" s="1"/>
  <c r="P7" i="53"/>
  <c r="R7" i="53" s="1"/>
  <c r="N16" i="50" l="1"/>
  <c r="G16" i="50"/>
  <c r="N15" i="50"/>
  <c r="G15" i="50"/>
  <c r="N14" i="50"/>
  <c r="G14" i="50"/>
  <c r="N13" i="50"/>
  <c r="G13" i="50"/>
  <c r="N12" i="50"/>
  <c r="G12" i="50"/>
  <c r="N11" i="50"/>
  <c r="G11" i="50"/>
  <c r="N10" i="50"/>
  <c r="G10" i="50"/>
  <c r="N9" i="50"/>
  <c r="G9" i="50"/>
  <c r="N8" i="50"/>
  <c r="G8" i="50"/>
  <c r="N7" i="50"/>
  <c r="G7" i="50"/>
  <c r="P16" i="49"/>
  <c r="R16" i="49" s="1"/>
  <c r="F16" i="49"/>
  <c r="P15" i="49"/>
  <c r="R15" i="49" s="1"/>
  <c r="F15" i="49"/>
  <c r="P14" i="49"/>
  <c r="R14" i="49" s="1"/>
  <c r="F14" i="49"/>
  <c r="P13" i="49"/>
  <c r="R13" i="49" s="1"/>
  <c r="F13" i="49"/>
  <c r="R12" i="49"/>
  <c r="P12" i="49"/>
  <c r="F12" i="49"/>
  <c r="P11" i="49"/>
  <c r="R11" i="49" s="1"/>
  <c r="F11" i="49"/>
  <c r="P10" i="49"/>
  <c r="R10" i="49" s="1"/>
  <c r="F10" i="49"/>
  <c r="P9" i="49"/>
  <c r="R9" i="49" s="1"/>
  <c r="F9" i="49"/>
  <c r="P8" i="49"/>
  <c r="R8" i="49" s="1"/>
  <c r="F8" i="49"/>
  <c r="P7" i="49"/>
  <c r="R7" i="49" s="1"/>
  <c r="F7" i="49"/>
  <c r="R55" i="45" l="1"/>
  <c r="L55" i="45"/>
  <c r="K55" i="45"/>
  <c r="F55" i="45"/>
  <c r="R54" i="45"/>
  <c r="L54" i="45"/>
  <c r="K54" i="45"/>
  <c r="F54" i="45"/>
  <c r="R53" i="45"/>
  <c r="L53" i="45"/>
  <c r="K53" i="45"/>
  <c r="F53" i="45"/>
  <c r="F52" i="45"/>
  <c r="F51" i="45"/>
  <c r="F50" i="45"/>
  <c r="L49" i="45"/>
  <c r="K49" i="45"/>
  <c r="F49" i="45"/>
  <c r="R47" i="45"/>
  <c r="L47" i="45"/>
  <c r="K47" i="45"/>
  <c r="F47" i="45"/>
  <c r="R46" i="45"/>
  <c r="L46" i="45"/>
  <c r="K46" i="45"/>
  <c r="F46" i="45"/>
  <c r="R45" i="45"/>
  <c r="L45" i="45"/>
  <c r="K45" i="45"/>
  <c r="F45" i="45"/>
  <c r="R44" i="45"/>
  <c r="L44" i="45"/>
  <c r="K44" i="45"/>
  <c r="F44" i="45"/>
  <c r="F43" i="45"/>
  <c r="F42" i="45"/>
  <c r="F41" i="45"/>
  <c r="R40" i="45"/>
  <c r="L40" i="45"/>
  <c r="K40" i="45"/>
  <c r="F40" i="45"/>
  <c r="F39" i="45"/>
  <c r="R38" i="45"/>
  <c r="L38" i="45"/>
  <c r="K38" i="45"/>
  <c r="F38" i="45"/>
  <c r="R37" i="45"/>
  <c r="L37" i="45"/>
  <c r="K37" i="45"/>
  <c r="F37" i="45"/>
  <c r="F36" i="45"/>
  <c r="R35" i="45"/>
  <c r="L35" i="45"/>
  <c r="K35" i="45"/>
  <c r="F35" i="45"/>
  <c r="R33" i="45"/>
  <c r="L33" i="45"/>
  <c r="K33" i="45"/>
  <c r="F33" i="45"/>
  <c r="F32" i="45"/>
  <c r="R31" i="45"/>
  <c r="L31" i="45"/>
  <c r="K31" i="45"/>
  <c r="F31" i="45"/>
  <c r="R30" i="45"/>
  <c r="L30" i="45"/>
  <c r="K30" i="45"/>
  <c r="F30" i="45"/>
  <c r="R29" i="45"/>
  <c r="L29" i="45"/>
  <c r="K29" i="45"/>
  <c r="F29" i="45"/>
  <c r="R28" i="45"/>
  <c r="L28" i="45"/>
  <c r="K28" i="45"/>
  <c r="F28" i="45"/>
  <c r="F27" i="45"/>
  <c r="F26" i="45"/>
  <c r="L25" i="45"/>
  <c r="K25" i="45"/>
  <c r="F25" i="45"/>
  <c r="R24" i="45"/>
  <c r="L24" i="45"/>
  <c r="K24" i="45"/>
  <c r="F24" i="45"/>
  <c r="R23" i="45"/>
  <c r="L23" i="45"/>
  <c r="K23" i="45"/>
  <c r="F23" i="45"/>
  <c r="F22" i="45"/>
  <c r="R20" i="45"/>
  <c r="L20" i="45"/>
  <c r="K20" i="45"/>
  <c r="F20" i="45"/>
  <c r="R19" i="45"/>
  <c r="L19" i="45"/>
  <c r="K19" i="45"/>
  <c r="F19" i="45"/>
  <c r="R18" i="45"/>
  <c r="L18" i="45"/>
  <c r="K18" i="45"/>
  <c r="F18" i="45"/>
  <c r="R17" i="45"/>
  <c r="L17" i="45"/>
  <c r="K17" i="45"/>
  <c r="F17" i="45"/>
  <c r="F16" i="45"/>
  <c r="R15" i="45"/>
  <c r="L15" i="45"/>
  <c r="K15" i="45"/>
  <c r="F15" i="45"/>
  <c r="R14" i="45"/>
  <c r="L14" i="45"/>
  <c r="K14" i="45"/>
  <c r="F14" i="45"/>
  <c r="R13" i="45"/>
  <c r="L13" i="45"/>
  <c r="K13" i="45"/>
  <c r="F13" i="45"/>
  <c r="R12" i="45"/>
  <c r="L12" i="45"/>
  <c r="K12" i="45"/>
  <c r="F12" i="45"/>
  <c r="R11" i="45"/>
  <c r="L11" i="45"/>
  <c r="K11" i="45"/>
  <c r="F11" i="45"/>
  <c r="R10" i="45"/>
  <c r="L10" i="45"/>
  <c r="K10" i="45"/>
  <c r="F10" i="45"/>
  <c r="R9" i="45"/>
  <c r="L9" i="45"/>
  <c r="K9" i="45"/>
  <c r="F9" i="45"/>
  <c r="R8" i="45"/>
  <c r="L8" i="45"/>
  <c r="K8" i="45"/>
  <c r="F8" i="45"/>
  <c r="R7" i="45"/>
  <c r="L7" i="45"/>
  <c r="K7" i="45"/>
  <c r="F7" i="45"/>
  <c r="R34" i="35" l="1"/>
  <c r="F34" i="35"/>
  <c r="R33" i="35"/>
  <c r="F33" i="35"/>
  <c r="R32" i="35"/>
  <c r="F32" i="35"/>
  <c r="R31" i="35"/>
  <c r="F31" i="35"/>
  <c r="R30" i="35"/>
  <c r="F30" i="35"/>
  <c r="R29" i="35"/>
  <c r="F29" i="35"/>
  <c r="R28" i="35"/>
  <c r="F28" i="35"/>
  <c r="R27" i="35"/>
  <c r="F27" i="35"/>
  <c r="R26" i="35"/>
  <c r="F26" i="35"/>
  <c r="R25" i="35"/>
  <c r="F25" i="35"/>
  <c r="R24" i="35"/>
  <c r="F24" i="35"/>
  <c r="R23" i="35"/>
  <c r="F23" i="35"/>
  <c r="R22" i="35"/>
  <c r="F22" i="35"/>
  <c r="R21" i="35"/>
  <c r="F21" i="35"/>
  <c r="R20" i="35"/>
  <c r="F20" i="35"/>
  <c r="R19" i="35"/>
  <c r="F19" i="35"/>
  <c r="R18" i="35"/>
  <c r="F18" i="35"/>
  <c r="R17" i="35"/>
  <c r="F17" i="35"/>
  <c r="R16" i="35"/>
  <c r="F16" i="35"/>
  <c r="R15" i="35"/>
  <c r="F15" i="35"/>
  <c r="R14" i="35"/>
  <c r="F14" i="35"/>
  <c r="R13" i="35"/>
  <c r="F13" i="35"/>
  <c r="R12" i="35"/>
  <c r="F12" i="35"/>
  <c r="R11" i="35"/>
  <c r="F11" i="35"/>
  <c r="R10" i="35"/>
  <c r="F10" i="35"/>
  <c r="R9" i="35"/>
  <c r="F9" i="35"/>
  <c r="R8" i="35"/>
  <c r="F8" i="35"/>
  <c r="R7" i="35"/>
  <c r="F7" i="35"/>
  <c r="P38" i="30" l="1"/>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N38" i="29"/>
  <c r="N37" i="29"/>
  <c r="N36" i="29"/>
  <c r="N35" i="29"/>
  <c r="N34" i="29"/>
  <c r="N33" i="29"/>
  <c r="N32" i="29"/>
  <c r="N31" i="29"/>
  <c r="N30" i="29"/>
  <c r="N29" i="29"/>
  <c r="N28" i="29"/>
  <c r="N27" i="29"/>
  <c r="N26" i="29"/>
  <c r="N25" i="29"/>
  <c r="N24" i="29"/>
  <c r="N23" i="29"/>
  <c r="N22" i="29"/>
  <c r="N21" i="29"/>
  <c r="N20" i="29"/>
  <c r="N19" i="29"/>
  <c r="N18" i="29"/>
  <c r="N17" i="29"/>
  <c r="N16" i="29"/>
  <c r="N15" i="29"/>
  <c r="N14" i="29"/>
  <c r="N13" i="29"/>
  <c r="N12" i="29"/>
  <c r="N11" i="29"/>
  <c r="N10" i="29"/>
  <c r="N9" i="29"/>
  <c r="N8" i="29"/>
  <c r="N7" i="29"/>
  <c r="P65" i="24" l="1"/>
  <c r="P64" i="24"/>
  <c r="P63" i="24"/>
  <c r="P62" i="24"/>
  <c r="P61" i="24"/>
  <c r="P60" i="24"/>
  <c r="P59" i="24"/>
  <c r="P58" i="24"/>
  <c r="P57" i="24"/>
  <c r="P56" i="24"/>
  <c r="P55" i="24"/>
  <c r="P54" i="24"/>
  <c r="P53" i="24"/>
  <c r="P52" i="24"/>
  <c r="P51" i="24"/>
  <c r="P50" i="24"/>
  <c r="P49" i="24"/>
  <c r="P48" i="24"/>
  <c r="P47" i="24"/>
  <c r="P46" i="24"/>
  <c r="P45" i="24"/>
  <c r="P44" i="24"/>
  <c r="P43" i="24"/>
  <c r="P42" i="24"/>
  <c r="P41" i="24"/>
  <c r="P40" i="24"/>
  <c r="P39" i="24"/>
  <c r="P38" i="24"/>
  <c r="P37" i="24"/>
  <c r="P36" i="24"/>
  <c r="P35" i="24"/>
  <c r="P34" i="24"/>
  <c r="P33" i="24"/>
  <c r="P32" i="24"/>
  <c r="P31" i="24"/>
  <c r="P30" i="24"/>
  <c r="P29" i="24"/>
  <c r="P28" i="24"/>
  <c r="P27" i="24"/>
  <c r="P26" i="24"/>
  <c r="P25" i="24"/>
  <c r="P24" i="24"/>
  <c r="P23" i="24"/>
  <c r="P22" i="24"/>
  <c r="P21" i="24"/>
  <c r="P20" i="24"/>
  <c r="P19" i="24"/>
  <c r="P18" i="24"/>
  <c r="P17" i="24"/>
  <c r="P16" i="24"/>
  <c r="P15" i="24"/>
  <c r="P14" i="24"/>
  <c r="P13" i="24"/>
  <c r="P12" i="24"/>
  <c r="P11" i="24"/>
  <c r="P10" i="24"/>
  <c r="P9" i="24"/>
  <c r="P8" i="24"/>
  <c r="P7" i="24"/>
  <c r="N33" i="20" l="1"/>
  <c r="P33" i="20" s="1"/>
  <c r="N32" i="20"/>
  <c r="P32" i="20" s="1"/>
  <c r="N31" i="20"/>
  <c r="P31" i="20" s="1"/>
  <c r="N30" i="20"/>
  <c r="P30" i="20" s="1"/>
  <c r="N29" i="20"/>
  <c r="P29" i="20" s="1"/>
  <c r="N28" i="20"/>
  <c r="P28" i="20" s="1"/>
  <c r="N27" i="20"/>
  <c r="P27" i="20" s="1"/>
  <c r="N26" i="20"/>
  <c r="P26" i="20" s="1"/>
  <c r="N25" i="20"/>
  <c r="P25" i="20" s="1"/>
  <c r="N24" i="20"/>
  <c r="P24" i="20" s="1"/>
  <c r="N23" i="20"/>
  <c r="P23" i="20" s="1"/>
  <c r="N22" i="20"/>
  <c r="P22" i="20" s="1"/>
  <c r="N21" i="20"/>
  <c r="P21" i="20" s="1"/>
  <c r="N20" i="20"/>
  <c r="P20" i="20" s="1"/>
  <c r="N19" i="20"/>
  <c r="P19" i="20" s="1"/>
  <c r="N18" i="20"/>
  <c r="P18" i="20" s="1"/>
  <c r="N17" i="20"/>
  <c r="P17" i="20" s="1"/>
  <c r="N16" i="20"/>
  <c r="P16" i="20" s="1"/>
  <c r="N15" i="20"/>
  <c r="P15" i="20" s="1"/>
  <c r="N14" i="20"/>
  <c r="P14" i="20" s="1"/>
  <c r="N13" i="20"/>
  <c r="P13" i="20" s="1"/>
  <c r="N12" i="20"/>
  <c r="P12" i="20" s="1"/>
  <c r="N11" i="20"/>
  <c r="P11" i="20" s="1"/>
  <c r="N10" i="20"/>
  <c r="P10" i="20" s="1"/>
  <c r="N9" i="20"/>
  <c r="P9" i="20" s="1"/>
  <c r="N8" i="20"/>
  <c r="P8" i="20" s="1"/>
  <c r="N7" i="20"/>
  <c r="P7" i="20" s="1"/>
  <c r="P33" i="19"/>
  <c r="R33" i="19" s="1"/>
  <c r="P32" i="19"/>
  <c r="R32" i="19" s="1"/>
  <c r="P31" i="19"/>
  <c r="R31" i="19" s="1"/>
  <c r="P30" i="19"/>
  <c r="R30" i="19" s="1"/>
  <c r="P29" i="19"/>
  <c r="R29" i="19" s="1"/>
  <c r="P28" i="19"/>
  <c r="R28" i="19" s="1"/>
  <c r="P27" i="19"/>
  <c r="R27" i="19" s="1"/>
  <c r="P26" i="19"/>
  <c r="R26" i="19" s="1"/>
  <c r="P25" i="19"/>
  <c r="R25" i="19" s="1"/>
  <c r="P24" i="19"/>
  <c r="R24" i="19" s="1"/>
  <c r="P23" i="19"/>
  <c r="R23" i="19" s="1"/>
  <c r="P22" i="19"/>
  <c r="R22" i="19" s="1"/>
  <c r="P21" i="19"/>
  <c r="R21" i="19" s="1"/>
  <c r="P20" i="19"/>
  <c r="R20" i="19" s="1"/>
  <c r="P19" i="19"/>
  <c r="R19" i="19" s="1"/>
  <c r="P18" i="19"/>
  <c r="R18" i="19" s="1"/>
  <c r="P17" i="19"/>
  <c r="R17" i="19" s="1"/>
  <c r="P16" i="19"/>
  <c r="R16" i="19" s="1"/>
  <c r="P15" i="19"/>
  <c r="R15" i="19" s="1"/>
  <c r="P14" i="19"/>
  <c r="R14" i="19" s="1"/>
  <c r="P13" i="19"/>
  <c r="R13" i="19" s="1"/>
  <c r="P12" i="19"/>
  <c r="R12" i="19" s="1"/>
  <c r="P11" i="19"/>
  <c r="R11" i="19" s="1"/>
  <c r="P10" i="19"/>
  <c r="R10" i="19" s="1"/>
  <c r="P9" i="19"/>
  <c r="R9" i="19" s="1"/>
  <c r="P8" i="19"/>
  <c r="R8" i="19" s="1"/>
  <c r="P7" i="19"/>
  <c r="R7" i="19" s="1"/>
  <c r="R58" i="14" l="1"/>
  <c r="P57" i="14"/>
  <c r="R57" i="14" s="1"/>
  <c r="P56" i="14"/>
  <c r="R56" i="14" s="1"/>
  <c r="R55" i="14"/>
  <c r="P54" i="14"/>
  <c r="R54" i="14" s="1"/>
  <c r="P53" i="14"/>
  <c r="R53" i="14" s="1"/>
  <c r="R52" i="14"/>
  <c r="P52" i="14"/>
  <c r="P51" i="14"/>
  <c r="R51" i="14" s="1"/>
  <c r="P50" i="14"/>
  <c r="R50" i="14" s="1"/>
  <c r="P49" i="14"/>
  <c r="R49" i="14" s="1"/>
  <c r="R48" i="14"/>
  <c r="P48" i="14"/>
  <c r="P47" i="14"/>
  <c r="R47" i="14" s="1"/>
  <c r="P46" i="14"/>
  <c r="R46" i="14" s="1"/>
  <c r="P45" i="14"/>
  <c r="R45" i="14" s="1"/>
  <c r="R44" i="14"/>
  <c r="P44" i="14"/>
  <c r="P43" i="14"/>
  <c r="R43" i="14" s="1"/>
  <c r="P42" i="14"/>
  <c r="R42" i="14" s="1"/>
  <c r="P41" i="14"/>
  <c r="R41" i="14" s="1"/>
  <c r="R40" i="14"/>
  <c r="P40" i="14"/>
  <c r="R39" i="14"/>
  <c r="P38" i="14"/>
  <c r="R38" i="14" s="1"/>
  <c r="P37" i="14"/>
  <c r="R37" i="14" s="1"/>
  <c r="P36" i="14"/>
  <c r="R36" i="14" s="1"/>
  <c r="P35" i="14"/>
  <c r="R35" i="14" s="1"/>
  <c r="P34" i="14"/>
  <c r="R34" i="14" s="1"/>
  <c r="R33" i="14"/>
  <c r="R32" i="14"/>
  <c r="P31" i="14"/>
  <c r="R31" i="14" s="1"/>
  <c r="P30" i="14"/>
  <c r="R30" i="14" s="1"/>
  <c r="P29" i="14"/>
  <c r="R29" i="14" s="1"/>
  <c r="P28" i="14"/>
  <c r="R28" i="14" s="1"/>
  <c r="R27" i="14"/>
  <c r="P26" i="14"/>
  <c r="R26" i="14" s="1"/>
  <c r="P25" i="14"/>
  <c r="R25" i="14" s="1"/>
  <c r="R24" i="14"/>
  <c r="P24" i="14"/>
  <c r="P23" i="14"/>
  <c r="R23" i="14" s="1"/>
  <c r="P22" i="14"/>
  <c r="R22" i="14" s="1"/>
  <c r="P21" i="14"/>
  <c r="R21" i="14" s="1"/>
  <c r="R20" i="14"/>
  <c r="P20" i="14"/>
  <c r="P19" i="14"/>
  <c r="R19" i="14" s="1"/>
  <c r="P18" i="14"/>
  <c r="R18" i="14" s="1"/>
  <c r="P17" i="14"/>
  <c r="R17" i="14" s="1"/>
  <c r="R16" i="14"/>
  <c r="P16" i="14"/>
  <c r="P15" i="14"/>
  <c r="R15" i="14" s="1"/>
  <c r="P14" i="14"/>
  <c r="R14" i="14" s="1"/>
  <c r="P13" i="14"/>
  <c r="R13" i="14" s="1"/>
  <c r="P12" i="14"/>
  <c r="R12" i="14" s="1"/>
  <c r="P11" i="14"/>
  <c r="R11" i="14" s="1"/>
  <c r="P10" i="14"/>
  <c r="R10" i="14" s="1"/>
  <c r="P9" i="14"/>
  <c r="R9" i="14" s="1"/>
  <c r="R8" i="14"/>
  <c r="P8" i="14"/>
  <c r="P7" i="14"/>
  <c r="R7" i="14" s="1"/>
  <c r="R256" i="11" l="1"/>
  <c r="P256" i="11"/>
  <c r="R255" i="11"/>
  <c r="P255" i="11"/>
  <c r="R254" i="11"/>
  <c r="P254" i="11"/>
  <c r="R252" i="11"/>
  <c r="P252" i="11"/>
  <c r="R250" i="11"/>
  <c r="P250" i="11"/>
  <c r="R248" i="11"/>
  <c r="P248" i="11"/>
  <c r="R246" i="11"/>
  <c r="P246" i="11"/>
  <c r="R244" i="11"/>
  <c r="P244" i="11"/>
  <c r="R243" i="11"/>
  <c r="P243" i="11"/>
  <c r="R242" i="11"/>
  <c r="P242" i="11"/>
  <c r="R240" i="11"/>
  <c r="P240" i="11"/>
  <c r="R239" i="11"/>
  <c r="P239" i="11"/>
  <c r="R237" i="11"/>
  <c r="P237" i="11"/>
  <c r="R236" i="11"/>
  <c r="P236" i="11"/>
  <c r="R235" i="11"/>
  <c r="P235" i="11"/>
  <c r="R233" i="11"/>
  <c r="P233" i="11"/>
  <c r="R232" i="11"/>
  <c r="P232" i="11"/>
  <c r="R231" i="11"/>
  <c r="P231" i="11"/>
  <c r="R229" i="11"/>
  <c r="P229" i="11"/>
  <c r="R228" i="11"/>
  <c r="P228" i="11"/>
  <c r="R227" i="11"/>
  <c r="P227" i="11"/>
  <c r="R225" i="11"/>
  <c r="P225" i="11"/>
  <c r="R224" i="11"/>
  <c r="P224" i="11"/>
  <c r="R223" i="11"/>
  <c r="P223" i="11"/>
  <c r="R221" i="11"/>
  <c r="P221" i="11"/>
  <c r="R220" i="11"/>
  <c r="P220" i="11"/>
  <c r="R219" i="11"/>
  <c r="P219" i="11"/>
  <c r="R217" i="11"/>
  <c r="P217" i="11"/>
  <c r="R216" i="11"/>
  <c r="P216" i="11"/>
  <c r="R215" i="11"/>
  <c r="P215" i="11"/>
  <c r="R213" i="11"/>
  <c r="P213" i="11"/>
  <c r="R212" i="11"/>
  <c r="P212" i="11"/>
  <c r="R210" i="11"/>
  <c r="P210" i="11"/>
  <c r="R209" i="11"/>
  <c r="P209" i="11"/>
  <c r="R208" i="11"/>
  <c r="P208" i="11"/>
  <c r="R206" i="11"/>
  <c r="P206" i="11"/>
  <c r="R205" i="11"/>
  <c r="P205" i="11"/>
  <c r="R204" i="11"/>
  <c r="P204" i="11"/>
  <c r="R202" i="11"/>
  <c r="P202" i="11"/>
  <c r="R201" i="11"/>
  <c r="P201" i="11"/>
  <c r="R199" i="11"/>
  <c r="P199" i="11"/>
  <c r="R198" i="11"/>
  <c r="P198" i="11"/>
  <c r="R197" i="11"/>
  <c r="P197" i="11"/>
  <c r="R195" i="11"/>
  <c r="P195" i="11"/>
  <c r="R194" i="11"/>
  <c r="P194" i="11"/>
  <c r="R193" i="11"/>
  <c r="P193" i="11"/>
  <c r="R191" i="11"/>
  <c r="P191" i="11"/>
  <c r="R190" i="11"/>
  <c r="P190" i="11"/>
  <c r="R189" i="11"/>
  <c r="P189" i="11"/>
  <c r="R187" i="11"/>
  <c r="P187" i="11"/>
  <c r="R186" i="11"/>
  <c r="P186" i="11"/>
  <c r="R185" i="11"/>
  <c r="P185" i="11"/>
  <c r="R183" i="11"/>
  <c r="P183" i="11"/>
  <c r="R182" i="11"/>
  <c r="P182" i="11"/>
  <c r="R180" i="11"/>
  <c r="P180" i="11"/>
  <c r="R179" i="11"/>
  <c r="P179" i="11"/>
  <c r="R178" i="11"/>
  <c r="P178" i="11"/>
  <c r="R176" i="11"/>
  <c r="P176" i="11"/>
  <c r="R175" i="11"/>
  <c r="P175" i="11"/>
  <c r="R174" i="11"/>
  <c r="P174" i="11"/>
  <c r="R172" i="11"/>
  <c r="P172" i="11"/>
  <c r="R171" i="11"/>
  <c r="P171" i="11"/>
  <c r="R170" i="11"/>
  <c r="P170" i="11"/>
  <c r="R168" i="11"/>
  <c r="P168" i="11"/>
  <c r="R167" i="11"/>
  <c r="P167" i="11"/>
  <c r="R165" i="11"/>
  <c r="P165" i="11"/>
  <c r="R164" i="11"/>
  <c r="P164" i="11"/>
  <c r="R162" i="11"/>
  <c r="P162" i="11"/>
  <c r="R161" i="11"/>
  <c r="P161" i="11"/>
  <c r="R160" i="11"/>
  <c r="P160" i="11"/>
  <c r="R158" i="11"/>
  <c r="P158" i="11"/>
  <c r="R157" i="11"/>
  <c r="P157" i="11"/>
  <c r="R156" i="11"/>
  <c r="P156" i="11"/>
  <c r="R154" i="11"/>
  <c r="P154" i="11"/>
  <c r="R153" i="11"/>
  <c r="P153" i="11"/>
  <c r="R152" i="11"/>
  <c r="P152" i="11"/>
  <c r="R150" i="11"/>
  <c r="P150" i="11"/>
  <c r="R149" i="11"/>
  <c r="P149" i="11"/>
  <c r="R148" i="11"/>
  <c r="P148" i="11"/>
  <c r="R146" i="11"/>
  <c r="P146" i="11"/>
  <c r="R145" i="11"/>
  <c r="P145" i="11"/>
  <c r="R144" i="11"/>
  <c r="P144" i="11"/>
  <c r="R142" i="11"/>
  <c r="P142" i="11"/>
  <c r="R141" i="11"/>
  <c r="P141" i="11"/>
  <c r="R140" i="11"/>
  <c r="P140" i="11"/>
  <c r="R138" i="11"/>
  <c r="P138" i="11"/>
  <c r="R137" i="11"/>
  <c r="P137" i="11"/>
  <c r="R136" i="11"/>
  <c r="P136" i="11"/>
  <c r="R134" i="11"/>
  <c r="R133" i="11"/>
  <c r="P133" i="11"/>
  <c r="R132" i="11"/>
  <c r="R130" i="11"/>
  <c r="R129" i="11"/>
  <c r="P129" i="11"/>
  <c r="R128" i="11"/>
  <c r="P128" i="11"/>
  <c r="R126" i="11"/>
  <c r="P126" i="11"/>
  <c r="R125" i="11"/>
  <c r="P125" i="11"/>
  <c r="R124" i="11"/>
  <c r="P124" i="11"/>
  <c r="R122" i="11"/>
  <c r="P122" i="11"/>
  <c r="R121" i="11"/>
  <c r="P121" i="11"/>
  <c r="R119" i="11"/>
  <c r="P119" i="11"/>
  <c r="R118" i="11"/>
  <c r="P118" i="11"/>
  <c r="R117" i="11"/>
  <c r="P117" i="11"/>
  <c r="R115" i="11"/>
  <c r="P115" i="11"/>
  <c r="R114" i="11"/>
  <c r="P114" i="11"/>
  <c r="R113" i="11"/>
  <c r="P113" i="11"/>
  <c r="R111" i="11"/>
  <c r="P111" i="11"/>
  <c r="R110" i="11"/>
  <c r="P110" i="11"/>
  <c r="R109" i="11"/>
  <c r="P109" i="11"/>
  <c r="R107" i="11"/>
  <c r="P107" i="11"/>
  <c r="R106" i="11"/>
  <c r="P106" i="11"/>
  <c r="R105" i="11"/>
  <c r="P105" i="11"/>
  <c r="R103" i="11"/>
  <c r="P103" i="11"/>
  <c r="R102" i="11"/>
  <c r="P102" i="11"/>
  <c r="R101" i="11"/>
  <c r="P101" i="11"/>
  <c r="R99" i="11"/>
  <c r="P99" i="11"/>
  <c r="R98" i="11"/>
  <c r="P98" i="11"/>
  <c r="R97" i="11"/>
  <c r="P97" i="11"/>
  <c r="R95" i="11"/>
  <c r="P95" i="11"/>
  <c r="R94" i="11"/>
  <c r="P94" i="11"/>
  <c r="R93" i="11"/>
  <c r="P93" i="11"/>
  <c r="R91" i="11"/>
  <c r="P91" i="11"/>
  <c r="R90" i="11"/>
  <c r="P90" i="11"/>
  <c r="R89" i="11"/>
  <c r="P89" i="11"/>
  <c r="R87" i="11"/>
  <c r="P87" i="11"/>
  <c r="R86" i="11"/>
  <c r="P86" i="11"/>
  <c r="R85" i="11"/>
  <c r="P85" i="11"/>
  <c r="R83" i="11"/>
  <c r="P83" i="11"/>
  <c r="R82" i="11"/>
  <c r="P82" i="11"/>
  <c r="R81" i="11"/>
  <c r="P81" i="11"/>
  <c r="R79" i="11"/>
  <c r="P79" i="11"/>
  <c r="R78" i="11"/>
  <c r="P78" i="11"/>
  <c r="R77" i="11"/>
  <c r="P77" i="11"/>
  <c r="R75" i="11"/>
  <c r="P75" i="11"/>
  <c r="R74" i="11"/>
  <c r="P74" i="11"/>
  <c r="R73" i="11"/>
  <c r="P73" i="11"/>
  <c r="R71" i="11"/>
  <c r="P71" i="11"/>
  <c r="R70" i="11"/>
  <c r="P70" i="11"/>
  <c r="R69" i="11"/>
  <c r="P69" i="11"/>
  <c r="R67" i="11"/>
  <c r="P67" i="11"/>
  <c r="R66" i="11"/>
  <c r="P66" i="11"/>
  <c r="R65" i="11"/>
  <c r="P65" i="11"/>
  <c r="R63" i="11"/>
  <c r="P63" i="11"/>
  <c r="R62" i="11"/>
  <c r="P62" i="11"/>
  <c r="R61" i="11"/>
  <c r="P61" i="11"/>
  <c r="R59" i="11"/>
  <c r="P59" i="11"/>
  <c r="R58" i="11"/>
  <c r="P58" i="11"/>
  <c r="R56" i="11"/>
  <c r="P56" i="11"/>
  <c r="R55" i="11"/>
  <c r="P55" i="11"/>
  <c r="R54" i="11"/>
  <c r="P54" i="11"/>
  <c r="R52" i="11"/>
  <c r="P52" i="11"/>
  <c r="R51" i="11"/>
  <c r="P51" i="11"/>
  <c r="R50" i="11"/>
  <c r="P50" i="11"/>
  <c r="R48" i="11"/>
  <c r="P48" i="11"/>
  <c r="R47" i="11"/>
  <c r="P47" i="11"/>
  <c r="R46" i="11"/>
  <c r="P46" i="11"/>
  <c r="R44" i="11"/>
  <c r="P44" i="11"/>
  <c r="R43" i="11"/>
  <c r="P43" i="11"/>
  <c r="R42" i="11"/>
  <c r="P42" i="11"/>
  <c r="R40" i="11"/>
  <c r="P40" i="11"/>
  <c r="R39" i="11"/>
  <c r="P39" i="11"/>
  <c r="R38" i="11"/>
  <c r="P38" i="11"/>
  <c r="R36" i="11"/>
  <c r="P36" i="11"/>
  <c r="R35" i="11"/>
  <c r="P35" i="11"/>
  <c r="R34" i="11"/>
  <c r="P34" i="11"/>
  <c r="R32" i="11"/>
  <c r="P32" i="11"/>
  <c r="R31" i="11"/>
  <c r="P31" i="11"/>
  <c r="R30" i="11"/>
  <c r="P30" i="11"/>
  <c r="R28" i="11"/>
  <c r="P28" i="11"/>
  <c r="R27" i="11"/>
  <c r="P27" i="11"/>
  <c r="R26" i="11"/>
  <c r="P26" i="11"/>
  <c r="R24" i="11"/>
  <c r="P24" i="11"/>
  <c r="R23" i="11"/>
  <c r="P23" i="11"/>
  <c r="R22" i="11"/>
  <c r="P22" i="11"/>
  <c r="R20" i="11"/>
  <c r="P20" i="11"/>
  <c r="R19" i="11"/>
  <c r="P19" i="11"/>
  <c r="R18" i="11"/>
  <c r="P18" i="11"/>
  <c r="R16" i="11"/>
  <c r="P16" i="11"/>
  <c r="R15" i="11"/>
  <c r="P15" i="11"/>
  <c r="R14" i="11"/>
  <c r="P14" i="11"/>
  <c r="R12" i="11"/>
  <c r="R11" i="11"/>
  <c r="R10" i="11"/>
  <c r="P14" i="10" l="1"/>
  <c r="R14" i="10" s="1"/>
  <c r="R13" i="10"/>
  <c r="P13" i="10"/>
  <c r="P12" i="10"/>
  <c r="R12" i="10" s="1"/>
  <c r="P11" i="10"/>
  <c r="R11" i="10" s="1"/>
  <c r="P10" i="10"/>
  <c r="R10" i="10" s="1"/>
  <c r="P9" i="10"/>
  <c r="R9" i="10" s="1"/>
  <c r="P8" i="10"/>
  <c r="R8" i="10" s="1"/>
  <c r="P7" i="10"/>
  <c r="R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2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200-000002000000}">
      <text>
        <r>
          <rPr>
            <sz val="15"/>
            <color indexed="81"/>
            <rFont val="Tahoma"/>
            <family val="2"/>
          </rPr>
          <t xml:space="preserve">Number of units in a master case.
</t>
        </r>
      </text>
    </comment>
    <comment ref="I6" authorId="0" shapeId="0" xr:uid="{00000000-0006-0000-0200-000003000000}">
      <text>
        <r>
          <rPr>
            <sz val="15"/>
            <color indexed="81"/>
            <rFont val="Tahoma"/>
            <family val="2"/>
          </rPr>
          <t>This is the "WBSCM Item Code" on the approved SEPDS</t>
        </r>
      </text>
    </comment>
    <comment ref="J6" authorId="0" shapeId="0" xr:uid="{00000000-0006-0000-02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200-000005000000}">
      <text>
        <r>
          <rPr>
            <sz val="15"/>
            <color indexed="81"/>
            <rFont val="Tahoma"/>
            <family val="2"/>
          </rPr>
          <t>This is the "DF Inventory Drawdown per case" on the approved SEPDS.</t>
        </r>
      </text>
    </comment>
    <comment ref="O6" authorId="0" shapeId="0" xr:uid="{00000000-0006-0000-0200-000006000000}">
      <text>
        <r>
          <rPr>
            <sz val="15"/>
            <color indexed="81"/>
            <rFont val="Tahoma"/>
            <family val="2"/>
          </rPr>
          <t>This is the "Value per pound of DF (contract value)" on the approved SEPDS.</t>
        </r>
      </text>
    </comment>
    <comment ref="R6" authorId="0" shapeId="0" xr:uid="{00000000-0006-0000-0200-000007000000}">
      <text>
        <r>
          <rPr>
            <sz val="15"/>
            <color indexed="81"/>
            <rFont val="Tahoma"/>
            <family val="2"/>
          </rPr>
          <t>This is the "Value of DF per case" on the approved SEPDS.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9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900-000002000000}">
      <text>
        <r>
          <rPr>
            <sz val="15"/>
            <color indexed="81"/>
            <rFont val="Tahoma"/>
            <family val="2"/>
          </rPr>
          <t xml:space="preserve">Number of units in a master case.
</t>
        </r>
      </text>
    </comment>
    <comment ref="I6" authorId="0" shapeId="0" xr:uid="{00000000-0006-0000-0900-000003000000}">
      <text>
        <r>
          <rPr>
            <sz val="15"/>
            <color indexed="81"/>
            <rFont val="Tahoma"/>
            <family val="2"/>
          </rPr>
          <t>This is the "WBSCM Item Code" on the approved SEPDS</t>
        </r>
      </text>
    </comment>
    <comment ref="J6" authorId="0" shapeId="0" xr:uid="{00000000-0006-0000-09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900-000005000000}">
      <text>
        <r>
          <rPr>
            <sz val="15"/>
            <color indexed="81"/>
            <rFont val="Tahoma"/>
            <family val="2"/>
          </rPr>
          <t>This is the "DF Inventory Drawdown per case" on the approved SEPDS.</t>
        </r>
      </text>
    </comment>
    <comment ref="O6" authorId="0" shapeId="0" xr:uid="{00000000-0006-0000-0900-000006000000}">
      <text>
        <r>
          <rPr>
            <sz val="15"/>
            <color indexed="81"/>
            <rFont val="Tahoma"/>
            <family val="2"/>
          </rPr>
          <t>This is the "Value per pound of DF (contract value)" on the approved SEPDS.</t>
        </r>
      </text>
    </comment>
    <comment ref="R6" authorId="0" shapeId="0" xr:uid="{00000000-0006-0000-0900-000007000000}">
      <text>
        <r>
          <rPr>
            <sz val="15"/>
            <color indexed="81"/>
            <rFont val="Tahoma"/>
            <family val="2"/>
          </rPr>
          <t>This is the "Value of DF per case" on the approved SEPDS.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A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A00-000002000000}">
      <text>
        <r>
          <rPr>
            <sz val="15"/>
            <color indexed="81"/>
            <rFont val="Tahoma"/>
            <family val="2"/>
          </rPr>
          <t xml:space="preserve">Number of units in a master case.
</t>
        </r>
      </text>
    </comment>
    <comment ref="I6" authorId="0" shapeId="0" xr:uid="{00000000-0006-0000-0A00-000003000000}">
      <text>
        <r>
          <rPr>
            <sz val="15"/>
            <color indexed="81"/>
            <rFont val="Tahoma"/>
            <family val="2"/>
          </rPr>
          <t>This is the "WBSCM Item Code" on the approved SEPDS</t>
        </r>
      </text>
    </comment>
    <comment ref="J6" authorId="0" shapeId="0" xr:uid="{00000000-0006-0000-0A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A00-000005000000}">
      <text>
        <r>
          <rPr>
            <sz val="15"/>
            <color indexed="81"/>
            <rFont val="Tahoma"/>
            <family val="2"/>
          </rPr>
          <t>This is the "DF Inventory Drawdown per case" on the approved SEPDS.</t>
        </r>
      </text>
    </comment>
    <comment ref="O6" authorId="0" shapeId="0" xr:uid="{00000000-0006-0000-0A00-000006000000}">
      <text>
        <r>
          <rPr>
            <sz val="15"/>
            <color indexed="81"/>
            <rFont val="Tahoma"/>
            <family val="2"/>
          </rPr>
          <t>This is the "Value per pound of DF (contract value)" on the approved SEPDS.</t>
        </r>
      </text>
    </comment>
    <comment ref="R6" authorId="0" shapeId="0" xr:uid="{00000000-0006-0000-0A00-000007000000}">
      <text>
        <r>
          <rPr>
            <sz val="15"/>
            <color indexed="81"/>
            <rFont val="Tahoma"/>
            <family val="2"/>
          </rPr>
          <t>This is the "Value of DF per case" on the approved SEPDS.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B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B00-000002000000}">
      <text>
        <r>
          <rPr>
            <sz val="15"/>
            <color indexed="81"/>
            <rFont val="Tahoma"/>
            <family val="2"/>
          </rPr>
          <t xml:space="preserve">Number of units in a master case.
</t>
        </r>
      </text>
    </comment>
    <comment ref="I6" authorId="0" shapeId="0" xr:uid="{00000000-0006-0000-0B00-000003000000}">
      <text>
        <r>
          <rPr>
            <sz val="15"/>
            <color indexed="81"/>
            <rFont val="Tahoma"/>
            <family val="2"/>
          </rPr>
          <t>This is the "WBSCM Item Code" on the approved SEPDS</t>
        </r>
      </text>
    </comment>
    <comment ref="J6" authorId="0" shapeId="0" xr:uid="{00000000-0006-0000-0B00-000004000000}">
      <text>
        <r>
          <rPr>
            <sz val="15"/>
            <color indexed="81"/>
            <rFont val="Tahoma"/>
            <family val="2"/>
          </rPr>
          <t>This is the "WBSCM Description" on the approved SEPDS.</t>
        </r>
        <r>
          <rPr>
            <sz val="9"/>
            <color indexed="81"/>
            <rFont val="Tahoma"/>
            <family val="2"/>
          </rPr>
          <t xml:space="preserve">
</t>
        </r>
      </text>
    </comment>
    <comment ref="Q6" authorId="0" shapeId="0" xr:uid="{00000000-0006-0000-0B00-000005000000}">
      <text>
        <r>
          <rPr>
            <sz val="15"/>
            <color indexed="81"/>
            <rFont val="Tahoma"/>
            <family val="2"/>
          </rPr>
          <t>This is the "DF Inventory Drawdown per case" on the approved SEPDS.</t>
        </r>
      </text>
    </comment>
    <comment ref="R6" authorId="0" shapeId="0" xr:uid="{00000000-0006-0000-0B00-000006000000}">
      <text>
        <r>
          <rPr>
            <sz val="15"/>
            <color indexed="81"/>
            <rFont val="Tahoma"/>
            <family val="2"/>
          </rPr>
          <t>This is the "Value per pound of DF (contract value)" on the approved SEPDS.</t>
        </r>
      </text>
    </comment>
    <comment ref="U6" authorId="0" shapeId="0" xr:uid="{00000000-0006-0000-0B00-000007000000}">
      <text>
        <r>
          <rPr>
            <sz val="15"/>
            <color indexed="81"/>
            <rFont val="Tahoma"/>
            <family val="2"/>
          </rPr>
          <t>This is the "Value of DF per case" on the approved SEPDS.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0C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0C00-000002000000}">
      <text>
        <r>
          <rPr>
            <sz val="15"/>
            <color indexed="81"/>
            <rFont val="Tahoma"/>
            <family val="2"/>
          </rPr>
          <t xml:space="preserve">Number of units in a master case.
</t>
        </r>
      </text>
    </comment>
    <comment ref="J6" authorId="0" shapeId="0" xr:uid="{00000000-0006-0000-0C00-000003000000}">
      <text>
        <r>
          <rPr>
            <sz val="15"/>
            <color indexed="81"/>
            <rFont val="Tahoma"/>
            <family val="2"/>
          </rPr>
          <t>This is the "WBSCM Item Code" on the approved SEPDS</t>
        </r>
      </text>
    </comment>
    <comment ref="K6" authorId="0" shapeId="0" xr:uid="{00000000-0006-0000-0C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0C00-000005000000}">
      <text>
        <r>
          <rPr>
            <sz val="15"/>
            <color indexed="81"/>
            <rFont val="Tahoma"/>
            <family val="2"/>
          </rPr>
          <t>This is the "DF Inventory Drawdown per case" on the approved SEPDS.</t>
        </r>
      </text>
    </comment>
    <comment ref="M6" authorId="0" shapeId="0" xr:uid="{00000000-0006-0000-0C00-000006000000}">
      <text>
        <r>
          <rPr>
            <sz val="15"/>
            <color indexed="81"/>
            <rFont val="Tahoma"/>
            <family val="2"/>
          </rPr>
          <t>This is the "Value per pound of DF (contract value)" on the approved SEPDS.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D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D00-000002000000}">
      <text>
        <r>
          <rPr>
            <sz val="15"/>
            <color indexed="81"/>
            <rFont val="Tahoma"/>
            <family val="2"/>
          </rPr>
          <t xml:space="preserve">Number of units in a master case.
</t>
        </r>
      </text>
    </comment>
    <comment ref="I6" authorId="0" shapeId="0" xr:uid="{00000000-0006-0000-0D00-000003000000}">
      <text>
        <r>
          <rPr>
            <sz val="15"/>
            <color indexed="81"/>
            <rFont val="Tahoma"/>
            <family val="2"/>
          </rPr>
          <t>This is the "WBSCM Item Code" on the approved SEPDS</t>
        </r>
      </text>
    </comment>
    <comment ref="J6" authorId="0" shapeId="0" xr:uid="{00000000-0006-0000-0D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D00-000005000000}">
      <text>
        <r>
          <rPr>
            <sz val="15"/>
            <color indexed="81"/>
            <rFont val="Tahoma"/>
            <family val="2"/>
          </rPr>
          <t>This is the "DF Inventory Drawdown per case" on the approved SEPDS.</t>
        </r>
      </text>
    </comment>
    <comment ref="O6" authorId="0" shapeId="0" xr:uid="{00000000-0006-0000-0D00-000006000000}">
      <text>
        <r>
          <rPr>
            <sz val="15"/>
            <color indexed="81"/>
            <rFont val="Tahoma"/>
            <family val="2"/>
          </rPr>
          <t>This is the "Value per pound of DF (contract value)" on the approved SEPDS.</t>
        </r>
      </text>
    </comment>
    <comment ref="R6" authorId="0" shapeId="0" xr:uid="{00000000-0006-0000-0D00-000007000000}">
      <text>
        <r>
          <rPr>
            <sz val="15"/>
            <color indexed="81"/>
            <rFont val="Tahoma"/>
            <family val="2"/>
          </rPr>
          <t>This is the "Value of DF per case" on the approved SEPDS.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0E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0E00-000002000000}">
      <text>
        <r>
          <rPr>
            <sz val="15"/>
            <color indexed="81"/>
            <rFont val="Tahoma"/>
            <family val="2"/>
          </rPr>
          <t xml:space="preserve">Number of units in a master case.
</t>
        </r>
      </text>
    </comment>
    <comment ref="J6" authorId="0" shapeId="0" xr:uid="{00000000-0006-0000-0E00-000003000000}">
      <text>
        <r>
          <rPr>
            <sz val="15"/>
            <color indexed="81"/>
            <rFont val="Tahoma"/>
            <family val="2"/>
          </rPr>
          <t>This is the "WBSCM Item Code" on the approved SEPDS</t>
        </r>
      </text>
    </comment>
    <comment ref="K6" authorId="0" shapeId="0" xr:uid="{00000000-0006-0000-0E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0E00-000005000000}">
      <text>
        <r>
          <rPr>
            <sz val="15"/>
            <color indexed="81"/>
            <rFont val="Tahoma"/>
            <family val="2"/>
          </rPr>
          <t>This is the "DF Inventory Drawdown per case" on the approved SEPDS.</t>
        </r>
      </text>
    </comment>
    <comment ref="M6" authorId="0" shapeId="0" xr:uid="{00000000-0006-0000-0E00-000006000000}">
      <text>
        <r>
          <rPr>
            <sz val="15"/>
            <color indexed="81"/>
            <rFont val="Tahoma"/>
            <family val="2"/>
          </rPr>
          <t>This is the "Value per pound of DF (contract value)" on the approved SEPDS.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F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F00-000002000000}">
      <text>
        <r>
          <rPr>
            <sz val="15"/>
            <color indexed="81"/>
            <rFont val="Tahoma"/>
            <family val="2"/>
          </rPr>
          <t xml:space="preserve">Number of units in a master case.
</t>
        </r>
      </text>
    </comment>
    <comment ref="I6" authorId="0" shapeId="0" xr:uid="{00000000-0006-0000-0F00-000003000000}">
      <text>
        <r>
          <rPr>
            <sz val="15"/>
            <color indexed="81"/>
            <rFont val="Tahoma"/>
            <family val="2"/>
          </rPr>
          <t>This is the "WBSCM Item Code" on the approved SEPDS</t>
        </r>
      </text>
    </comment>
    <comment ref="J6" authorId="0" shapeId="0" xr:uid="{00000000-0006-0000-0F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F00-000005000000}">
      <text>
        <r>
          <rPr>
            <sz val="15"/>
            <color indexed="81"/>
            <rFont val="Tahoma"/>
            <family val="2"/>
          </rPr>
          <t>This is the "DF Inventory Drawdown per case" on the approved SEPDS.</t>
        </r>
      </text>
    </comment>
    <comment ref="O6" authorId="0" shapeId="0" xr:uid="{00000000-0006-0000-0F00-000006000000}">
      <text>
        <r>
          <rPr>
            <sz val="15"/>
            <color indexed="81"/>
            <rFont val="Tahoma"/>
            <family val="2"/>
          </rPr>
          <t>This is the "Value per pound of DF (contract value)" on the approved SEPDS.</t>
        </r>
      </text>
    </comment>
    <comment ref="R6" authorId="0" shapeId="0" xr:uid="{00000000-0006-0000-0F00-000007000000}">
      <text>
        <r>
          <rPr>
            <sz val="15"/>
            <color indexed="81"/>
            <rFont val="Tahoma"/>
            <family val="2"/>
          </rPr>
          <t>This is the "Value of DF per case" on the approved SEPDS.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Tiffany Riad</author>
    <author>Dan Southard</author>
  </authors>
  <commentList>
    <comment ref="C6" authorId="0" shapeId="0" xr:uid="{00000000-0006-0000-1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000-000002000000}">
      <text>
        <r>
          <rPr>
            <sz val="15"/>
            <color indexed="81"/>
            <rFont val="Tahoma"/>
            <family val="2"/>
          </rPr>
          <t xml:space="preserve">Number of units in a master case.
</t>
        </r>
      </text>
    </comment>
    <comment ref="I6" authorId="0" shapeId="0" xr:uid="{00000000-0006-0000-1000-000003000000}">
      <text>
        <r>
          <rPr>
            <sz val="15"/>
            <color indexed="81"/>
            <rFont val="Tahoma"/>
            <family val="2"/>
          </rPr>
          <t>This is the "WBSCM Item Code" on the approved SEPDS</t>
        </r>
      </text>
    </comment>
    <comment ref="J6" authorId="0" shapeId="0" xr:uid="{00000000-0006-0000-10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000-000005000000}">
      <text>
        <r>
          <rPr>
            <sz val="15"/>
            <color indexed="81"/>
            <rFont val="Tahoma"/>
            <family val="2"/>
          </rPr>
          <t>This is the "DF Inventory Drawdown per case" on the approved SEPDS.</t>
        </r>
      </text>
    </comment>
    <comment ref="O6" authorId="0" shapeId="0" xr:uid="{00000000-0006-0000-1000-000006000000}">
      <text>
        <r>
          <rPr>
            <sz val="15"/>
            <color indexed="81"/>
            <rFont val="Tahoma"/>
            <family val="2"/>
          </rPr>
          <t>This is the "Value per pound of DF (contract value)" on the approved SEPDS.</t>
        </r>
      </text>
    </comment>
    <comment ref="R6" authorId="0" shapeId="0" xr:uid="{00000000-0006-0000-1000-000007000000}">
      <text>
        <r>
          <rPr>
            <sz val="15"/>
            <color indexed="81"/>
            <rFont val="Tahoma"/>
            <family val="2"/>
          </rPr>
          <t>This is the "Value of DF per case" on the approved SEPDS.</t>
        </r>
      </text>
    </comment>
    <comment ref="B23" authorId="1" shapeId="0" xr:uid="{00000000-0006-0000-1000-000008000000}">
      <text>
        <r>
          <rPr>
            <b/>
            <sz val="9"/>
            <color indexed="81"/>
            <rFont val="Tahoma"/>
            <family val="2"/>
          </rPr>
          <t>Dan Southard:</t>
        </r>
        <r>
          <rPr>
            <sz val="9"/>
            <color indexed="81"/>
            <rFont val="Tahoma"/>
            <family val="2"/>
          </rPr>
          <t xml:space="preserve">
Made with Organic Cheese, Organic Pinto Beans and Organic Grains in Tortilla</t>
        </r>
      </text>
    </comment>
    <comment ref="B26" authorId="1" shapeId="0" xr:uid="{00000000-0006-0000-1000-000009000000}">
      <text>
        <r>
          <rPr>
            <b/>
            <sz val="9"/>
            <color indexed="81"/>
            <rFont val="Tahoma"/>
            <family val="2"/>
          </rPr>
          <t>Dan Southard:</t>
        </r>
        <r>
          <rPr>
            <sz val="9"/>
            <color indexed="81"/>
            <rFont val="Tahoma"/>
            <family val="2"/>
          </rPr>
          <t xml:space="preserve">
Made with Organic Pinto Beans, organic Cheddrar Cheese and Organic WG Flour Tortilla</t>
        </r>
      </text>
    </comment>
    <comment ref="B36" authorId="1" shapeId="0" xr:uid="{00000000-0006-0000-1000-00000A000000}">
      <text>
        <r>
          <rPr>
            <b/>
            <sz val="9"/>
            <color indexed="81"/>
            <rFont val="Tahoma"/>
            <family val="2"/>
          </rPr>
          <t>Dan Southard:</t>
        </r>
        <r>
          <rPr>
            <sz val="9"/>
            <color indexed="81"/>
            <rFont val="Tahoma"/>
            <family val="2"/>
          </rPr>
          <t xml:space="preserve">
All Natural Chicken, No antibiotics Added</t>
        </r>
      </text>
    </comment>
    <comment ref="B37" authorId="1" shapeId="0" xr:uid="{00000000-0006-0000-1000-00000B000000}">
      <text>
        <r>
          <rPr>
            <b/>
            <sz val="9"/>
            <color indexed="81"/>
            <rFont val="Tahoma"/>
            <family val="2"/>
          </rPr>
          <t>Dan Southard:</t>
        </r>
        <r>
          <rPr>
            <sz val="9"/>
            <color indexed="81"/>
            <rFont val="Tahoma"/>
            <family val="2"/>
          </rPr>
          <t xml:space="preserve">
All Natural Chicken, No Antibiotics Added Ever</t>
        </r>
      </text>
    </comment>
    <comment ref="B40" authorId="1" shapeId="0" xr:uid="{00000000-0006-0000-1000-00000C000000}">
      <text>
        <r>
          <rPr>
            <b/>
            <sz val="9"/>
            <color indexed="81"/>
            <rFont val="Tahoma"/>
            <family val="2"/>
          </rPr>
          <t>Dan Southard:</t>
        </r>
        <r>
          <rPr>
            <sz val="9"/>
            <color indexed="81"/>
            <rFont val="Tahoma"/>
            <family val="2"/>
          </rPr>
          <t xml:space="preserve">
All Natural Chicken, No Antibiotics Added</t>
        </r>
      </text>
    </comment>
    <comment ref="B41" authorId="1" shapeId="0" xr:uid="{00000000-0006-0000-1000-00000D000000}">
      <text>
        <r>
          <rPr>
            <b/>
            <sz val="9"/>
            <color indexed="81"/>
            <rFont val="Tahoma"/>
            <family val="2"/>
          </rPr>
          <t>Dan Southard:</t>
        </r>
        <r>
          <rPr>
            <sz val="9"/>
            <color indexed="81"/>
            <rFont val="Tahoma"/>
            <family val="2"/>
          </rPr>
          <t xml:space="preserve">
All Natural Chicken, No Antibiotics Added</t>
        </r>
      </text>
    </comment>
    <comment ref="B43" authorId="1" shapeId="0" xr:uid="{00000000-0006-0000-1000-00000E000000}">
      <text>
        <r>
          <rPr>
            <b/>
            <sz val="9"/>
            <color indexed="81"/>
            <rFont val="Tahoma"/>
            <family val="2"/>
          </rPr>
          <t>Dan Southard:</t>
        </r>
        <r>
          <rPr>
            <sz val="9"/>
            <color indexed="81"/>
            <rFont val="Tahoma"/>
            <family val="2"/>
          </rPr>
          <t xml:space="preserve">
Products meets 2/2 OR 1.50 M/MA 2G and 1/8 cup Legume OR 1.50 M/MA 2 G  1/8 cup other</t>
        </r>
      </text>
    </comment>
    <comment ref="B52" authorId="1" shapeId="0" xr:uid="{00000000-0006-0000-1000-00000F000000}">
      <text>
        <r>
          <rPr>
            <b/>
            <sz val="9"/>
            <color indexed="81"/>
            <rFont val="Tahoma"/>
            <family val="2"/>
          </rPr>
          <t>Dan Southard:</t>
        </r>
        <r>
          <rPr>
            <sz val="9"/>
            <color indexed="81"/>
            <rFont val="Tahoma"/>
            <family val="2"/>
          </rPr>
          <t xml:space="preserve">
All Natural Chicken, No Antibiotics Added</t>
        </r>
      </text>
    </comment>
    <comment ref="B55" authorId="1" shapeId="0" xr:uid="{00000000-0006-0000-1000-000010000000}">
      <text>
        <r>
          <rPr>
            <b/>
            <sz val="9"/>
            <color indexed="81"/>
            <rFont val="Tahoma"/>
            <family val="2"/>
          </rPr>
          <t>Dan Southard:</t>
        </r>
        <r>
          <rPr>
            <sz val="9"/>
            <color indexed="81"/>
            <rFont val="Tahoma"/>
            <family val="2"/>
          </rPr>
          <t xml:space="preserve">
All Natural Chicken, No Antibiotics Added</t>
        </r>
      </text>
    </comment>
    <comment ref="B56" authorId="1" shapeId="0" xr:uid="{00000000-0006-0000-1000-000011000000}">
      <text>
        <r>
          <rPr>
            <b/>
            <sz val="9"/>
            <color indexed="81"/>
            <rFont val="Tahoma"/>
            <family val="2"/>
          </rPr>
          <t>Dan Southard:</t>
        </r>
        <r>
          <rPr>
            <sz val="9"/>
            <color indexed="81"/>
            <rFont val="Tahoma"/>
            <family val="2"/>
          </rPr>
          <t xml:space="preserve">
All Natural Chicken, No antibiotics Added</t>
        </r>
      </text>
    </comment>
    <comment ref="B57" authorId="1" shapeId="0" xr:uid="{00000000-0006-0000-1000-000012000000}">
      <text>
        <r>
          <rPr>
            <b/>
            <sz val="9"/>
            <color indexed="81"/>
            <rFont val="Tahoma"/>
            <family val="2"/>
          </rPr>
          <t>Dan Southard:</t>
        </r>
        <r>
          <rPr>
            <sz val="9"/>
            <color indexed="81"/>
            <rFont val="Tahoma"/>
            <family val="2"/>
          </rPr>
          <t xml:space="preserve">
All Natural Chicken, No antibiotics Added</t>
        </r>
      </text>
    </comment>
    <comment ref="B60" authorId="1" shapeId="0" xr:uid="{00000000-0006-0000-1000-000013000000}">
      <text>
        <r>
          <rPr>
            <b/>
            <sz val="9"/>
            <color indexed="81"/>
            <rFont val="Tahoma"/>
            <family val="2"/>
          </rPr>
          <t>Dan Southard:</t>
        </r>
        <r>
          <rPr>
            <sz val="9"/>
            <color indexed="81"/>
            <rFont val="Tahoma"/>
            <family val="2"/>
          </rPr>
          <t xml:space="preserve">
All Natural Chicken, No Antibiotics Added Ever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100-000002000000}">
      <text>
        <r>
          <rPr>
            <sz val="15"/>
            <color indexed="81"/>
            <rFont val="Tahoma"/>
            <family val="2"/>
          </rPr>
          <t xml:space="preserve">Number of units in a master case.
</t>
        </r>
      </text>
    </comment>
    <comment ref="I6" authorId="0" shapeId="0" xr:uid="{00000000-0006-0000-1100-000003000000}">
      <text>
        <r>
          <rPr>
            <sz val="15"/>
            <color indexed="81"/>
            <rFont val="Tahoma"/>
            <family val="2"/>
          </rPr>
          <t>This is the "WBSCM Item Code" on the approved SEPDS</t>
        </r>
      </text>
    </comment>
    <comment ref="J6" authorId="0" shapeId="0" xr:uid="{00000000-0006-0000-1100-000004000000}">
      <text>
        <r>
          <rPr>
            <sz val="15"/>
            <color indexed="81"/>
            <rFont val="Tahoma"/>
            <family val="2"/>
          </rPr>
          <t>This is the "WBSCM Description" on the approved SEPDS.</t>
        </r>
        <r>
          <rPr>
            <sz val="9"/>
            <color indexed="81"/>
            <rFont val="Tahoma"/>
            <family val="2"/>
          </rPr>
          <t xml:space="preserve">
</t>
        </r>
      </text>
    </comment>
    <comment ref="O6" authorId="0" shapeId="0" xr:uid="{00000000-0006-0000-1100-000005000000}">
      <text>
        <r>
          <rPr>
            <sz val="15"/>
            <color indexed="81"/>
            <rFont val="Tahoma"/>
            <family val="2"/>
          </rPr>
          <t>This is the "DF Inventory Drawdown per case" on the approved SEPDS.</t>
        </r>
      </text>
    </comment>
    <comment ref="P6" authorId="0" shapeId="0" xr:uid="{00000000-0006-0000-1100-000006000000}">
      <text>
        <r>
          <rPr>
            <sz val="15"/>
            <color indexed="81"/>
            <rFont val="Tahoma"/>
            <family val="2"/>
          </rPr>
          <t>This is the "Value per pound of DF (contract value)" on the approved SEPDS.</t>
        </r>
      </text>
    </comment>
    <comment ref="S6" authorId="0" shapeId="0" xr:uid="{00000000-0006-0000-1100-000007000000}">
      <text>
        <r>
          <rPr>
            <sz val="15"/>
            <color indexed="81"/>
            <rFont val="Tahoma"/>
            <family val="2"/>
          </rPr>
          <t>This is the "Value of DF per case" on the approved SEPDS.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2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200-000002000000}">
      <text>
        <r>
          <rPr>
            <sz val="15"/>
            <color indexed="81"/>
            <rFont val="Tahoma"/>
            <family val="2"/>
          </rPr>
          <t xml:space="preserve">Number of units in a master case.
</t>
        </r>
      </text>
    </comment>
    <comment ref="I6" authorId="0" shapeId="0" xr:uid="{00000000-0006-0000-1200-000003000000}">
      <text>
        <r>
          <rPr>
            <sz val="15"/>
            <color indexed="81"/>
            <rFont val="Tahoma"/>
            <family val="2"/>
          </rPr>
          <t>This is the "WBSCM Item Code" on the approved SEPDS</t>
        </r>
      </text>
    </comment>
    <comment ref="J6" authorId="0" shapeId="0" xr:uid="{00000000-0006-0000-12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200-000005000000}">
      <text>
        <r>
          <rPr>
            <sz val="15"/>
            <color indexed="81"/>
            <rFont val="Tahoma"/>
            <family val="2"/>
          </rPr>
          <t>This is the "DF Inventory Drawdown per case" on the approved SEPDS.</t>
        </r>
      </text>
    </comment>
    <comment ref="O6" authorId="0" shapeId="0" xr:uid="{00000000-0006-0000-1200-000006000000}">
      <text>
        <r>
          <rPr>
            <sz val="15"/>
            <color indexed="81"/>
            <rFont val="Tahoma"/>
            <family val="2"/>
          </rPr>
          <t>This is the "Value per pound of DF (contract value)" on the approved SEPDS.</t>
        </r>
      </text>
    </comment>
    <comment ref="R6" authorId="0" shapeId="0" xr:uid="{00000000-0006-0000-1200-000007000000}">
      <text>
        <r>
          <rPr>
            <sz val="15"/>
            <color indexed="81"/>
            <rFont val="Tahoma"/>
            <family val="2"/>
          </rPr>
          <t>This is the "Value of DF per case" on the approved SEPDS.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4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400-000002000000}">
      <text>
        <r>
          <rPr>
            <sz val="15"/>
            <color indexed="81"/>
            <rFont val="Tahoma"/>
            <family val="2"/>
          </rPr>
          <t xml:space="preserve">Number of units in a master case.
</t>
        </r>
      </text>
    </comment>
    <comment ref="I6" authorId="0" shapeId="0" xr:uid="{00000000-0006-0000-0400-000003000000}">
      <text>
        <r>
          <rPr>
            <sz val="15"/>
            <color indexed="81"/>
            <rFont val="Tahoma"/>
            <family val="2"/>
          </rPr>
          <t>This is the "WBSCM Item Code" on the approved SEPDS</t>
        </r>
      </text>
    </comment>
    <comment ref="J6" authorId="0" shapeId="0" xr:uid="{00000000-0006-0000-04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400-000005000000}">
      <text>
        <r>
          <rPr>
            <sz val="15"/>
            <color indexed="81"/>
            <rFont val="Tahoma"/>
            <family val="2"/>
          </rPr>
          <t>This is the "DF Inventory Drawdown per case" on the approved SEPDS.</t>
        </r>
      </text>
    </comment>
    <comment ref="O6" authorId="0" shapeId="0" xr:uid="{00000000-0006-0000-0400-000006000000}">
      <text>
        <r>
          <rPr>
            <sz val="15"/>
            <color indexed="81"/>
            <rFont val="Tahoma"/>
            <family val="2"/>
          </rPr>
          <t>This is the "Value per pound of DF (contract value)" on the approved SEPDS.</t>
        </r>
      </text>
    </comment>
    <comment ref="R6" authorId="0" shapeId="0" xr:uid="{00000000-0006-0000-0400-000007000000}">
      <text>
        <r>
          <rPr>
            <sz val="15"/>
            <color indexed="81"/>
            <rFont val="Tahoma"/>
            <family val="2"/>
          </rPr>
          <t>This is the "Value of DF per case" on the approved SEPDS.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13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1300-000002000000}">
      <text>
        <r>
          <rPr>
            <sz val="15"/>
            <color indexed="81"/>
            <rFont val="Tahoma"/>
            <family val="2"/>
          </rPr>
          <t xml:space="preserve">Number of units in a master case.
</t>
        </r>
      </text>
    </comment>
    <comment ref="J6" authorId="0" shapeId="0" xr:uid="{00000000-0006-0000-1300-000003000000}">
      <text>
        <r>
          <rPr>
            <sz val="15"/>
            <color indexed="81"/>
            <rFont val="Tahoma"/>
            <family val="2"/>
          </rPr>
          <t>This is the "WBSCM Item Code" on the approved SEPDS</t>
        </r>
      </text>
    </comment>
    <comment ref="K6" authorId="0" shapeId="0" xr:uid="{00000000-0006-0000-13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1300-000005000000}">
      <text>
        <r>
          <rPr>
            <sz val="15"/>
            <color indexed="81"/>
            <rFont val="Tahoma"/>
            <family val="2"/>
          </rPr>
          <t>This is the "DF Inventory Drawdown per case" on the approved SEPDS.</t>
        </r>
      </text>
    </comment>
    <comment ref="M6" authorId="0" shapeId="0" xr:uid="{00000000-0006-0000-1300-000006000000}">
      <text>
        <r>
          <rPr>
            <sz val="15"/>
            <color indexed="81"/>
            <rFont val="Tahoma"/>
            <family val="2"/>
          </rPr>
          <t>This is the "Value per pound of DF (contract value)" on the approved SEPDS.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4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400-000002000000}">
      <text>
        <r>
          <rPr>
            <sz val="15"/>
            <color indexed="81"/>
            <rFont val="Tahoma"/>
            <family val="2"/>
          </rPr>
          <t xml:space="preserve">Number of units in a master case.
</t>
        </r>
      </text>
    </comment>
    <comment ref="I6" authorId="0" shapeId="0" xr:uid="{00000000-0006-0000-1400-000003000000}">
      <text>
        <r>
          <rPr>
            <sz val="15"/>
            <color indexed="81"/>
            <rFont val="Tahoma"/>
            <family val="2"/>
          </rPr>
          <t>This is the "WBSCM Item Code" on the approved SEPDS</t>
        </r>
      </text>
    </comment>
    <comment ref="J6" authorId="0" shapeId="0" xr:uid="{00000000-0006-0000-14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400-000005000000}">
      <text>
        <r>
          <rPr>
            <sz val="15"/>
            <color indexed="81"/>
            <rFont val="Tahoma"/>
            <family val="2"/>
          </rPr>
          <t>This is the "DF Inventory Drawdown per case" on the approved SEPDS.</t>
        </r>
      </text>
    </comment>
    <comment ref="O6" authorId="0" shapeId="0" xr:uid="{00000000-0006-0000-1400-000006000000}">
      <text>
        <r>
          <rPr>
            <sz val="15"/>
            <color indexed="81"/>
            <rFont val="Tahoma"/>
            <family val="2"/>
          </rPr>
          <t>This is the "Value per pound of DF (contract value)" on the approved SEPDS.</t>
        </r>
      </text>
    </comment>
    <comment ref="R6" authorId="0" shapeId="0" xr:uid="{00000000-0006-0000-1400-000007000000}">
      <text>
        <r>
          <rPr>
            <sz val="15"/>
            <color indexed="81"/>
            <rFont val="Tahoma"/>
            <family val="2"/>
          </rPr>
          <t>This is the "Value of DF per case" on the approved SEPDS.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5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500-000002000000}">
      <text>
        <r>
          <rPr>
            <sz val="15"/>
            <color indexed="81"/>
            <rFont val="Tahoma"/>
            <family val="2"/>
          </rPr>
          <t xml:space="preserve">Number of units in a master case.
</t>
        </r>
      </text>
    </comment>
    <comment ref="I6" authorId="0" shapeId="0" xr:uid="{00000000-0006-0000-1500-000003000000}">
      <text>
        <r>
          <rPr>
            <sz val="15"/>
            <color indexed="81"/>
            <rFont val="Tahoma"/>
            <family val="2"/>
          </rPr>
          <t>This is the "WBSCM Item Code" on the approved SEPDS</t>
        </r>
      </text>
    </comment>
    <comment ref="J6" authorId="0" shapeId="0" xr:uid="{00000000-0006-0000-15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500-000005000000}">
      <text>
        <r>
          <rPr>
            <sz val="15"/>
            <color indexed="81"/>
            <rFont val="Tahoma"/>
            <family val="2"/>
          </rPr>
          <t>This is the "DF Inventory Drawdown per case" on the approved SEPDS.</t>
        </r>
      </text>
    </comment>
    <comment ref="O6" authorId="0" shapeId="0" xr:uid="{00000000-0006-0000-1500-000006000000}">
      <text>
        <r>
          <rPr>
            <sz val="15"/>
            <color indexed="81"/>
            <rFont val="Tahoma"/>
            <family val="2"/>
          </rPr>
          <t>This is the "Value per pound of DF (contract value)" on the approved SEPDS.</t>
        </r>
      </text>
    </comment>
    <comment ref="R6" authorId="0" shapeId="0" xr:uid="{00000000-0006-0000-1500-000007000000}">
      <text>
        <r>
          <rPr>
            <sz val="15"/>
            <color indexed="81"/>
            <rFont val="Tahoma"/>
            <family val="2"/>
          </rPr>
          <t>This is the "Value of DF per case" on the approved SEPDS.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16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1600-000002000000}">
      <text>
        <r>
          <rPr>
            <sz val="15"/>
            <color indexed="81"/>
            <rFont val="Tahoma"/>
            <family val="2"/>
          </rPr>
          <t xml:space="preserve">Number of units in a master case.
</t>
        </r>
      </text>
    </comment>
    <comment ref="J6" authorId="0" shapeId="0" xr:uid="{00000000-0006-0000-1600-000003000000}">
      <text>
        <r>
          <rPr>
            <sz val="15"/>
            <color indexed="81"/>
            <rFont val="Tahoma"/>
            <family val="2"/>
          </rPr>
          <t>This is the "WBSCM Item Code" on the approved SEPDS</t>
        </r>
      </text>
    </comment>
    <comment ref="K6" authorId="0" shapeId="0" xr:uid="{00000000-0006-0000-16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1600-000005000000}">
      <text>
        <r>
          <rPr>
            <sz val="15"/>
            <color indexed="81"/>
            <rFont val="Tahoma"/>
            <family val="2"/>
          </rPr>
          <t>This is the "DF Inventory Drawdown per case" on the approved SEPDS.</t>
        </r>
      </text>
    </comment>
    <comment ref="M6" authorId="0" shapeId="0" xr:uid="{00000000-0006-0000-1600-000006000000}">
      <text>
        <r>
          <rPr>
            <sz val="15"/>
            <color indexed="81"/>
            <rFont val="Tahoma"/>
            <family val="2"/>
          </rPr>
          <t>This is the "Value per pound of DF (contract value)" on the approved SEPDS.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17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1700-000002000000}">
      <text>
        <r>
          <rPr>
            <sz val="15"/>
            <color indexed="81"/>
            <rFont val="Tahoma"/>
            <family val="2"/>
          </rPr>
          <t xml:space="preserve">Number of units in a master case.
</t>
        </r>
      </text>
    </comment>
    <comment ref="J6" authorId="0" shapeId="0" xr:uid="{00000000-0006-0000-1700-000003000000}">
      <text>
        <r>
          <rPr>
            <sz val="15"/>
            <color indexed="81"/>
            <rFont val="Tahoma"/>
            <family val="2"/>
          </rPr>
          <t>This is the "WBSCM Item Code" on the approved SEPDS</t>
        </r>
      </text>
    </comment>
    <comment ref="K6" authorId="0" shapeId="0" xr:uid="{00000000-0006-0000-17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1700-000005000000}">
      <text>
        <r>
          <rPr>
            <sz val="15"/>
            <color indexed="81"/>
            <rFont val="Tahoma"/>
            <family val="2"/>
          </rPr>
          <t>This is the "DF Inventory Drawdown per case" on the approved SEPDS.</t>
        </r>
      </text>
    </comment>
    <comment ref="M6" authorId="0" shapeId="0" xr:uid="{00000000-0006-0000-1700-000006000000}">
      <text>
        <r>
          <rPr>
            <sz val="15"/>
            <color indexed="81"/>
            <rFont val="Tahoma"/>
            <family val="2"/>
          </rPr>
          <t>This is the "Value per pound of DF (contract value)" on the approved SEPDS.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8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800-000002000000}">
      <text>
        <r>
          <rPr>
            <sz val="15"/>
            <color indexed="81"/>
            <rFont val="Tahoma"/>
            <family val="2"/>
          </rPr>
          <t xml:space="preserve">Number of units in a master case.
</t>
        </r>
      </text>
    </comment>
    <comment ref="I6" authorId="0" shapeId="0" xr:uid="{00000000-0006-0000-1800-000003000000}">
      <text>
        <r>
          <rPr>
            <sz val="15"/>
            <color indexed="81"/>
            <rFont val="Tahoma"/>
            <family val="2"/>
          </rPr>
          <t>This is the "WBSCM Item Code" on the approved SEPDS</t>
        </r>
      </text>
    </comment>
    <comment ref="J6" authorId="0" shapeId="0" xr:uid="{00000000-0006-0000-18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800-000005000000}">
      <text>
        <r>
          <rPr>
            <sz val="15"/>
            <color indexed="81"/>
            <rFont val="Tahoma"/>
            <family val="2"/>
          </rPr>
          <t>This is the "DF Inventory Drawdown per case" on the approved SEPDS.</t>
        </r>
      </text>
    </comment>
    <comment ref="O6" authorId="0" shapeId="0" xr:uid="{00000000-0006-0000-1800-000006000000}">
      <text>
        <r>
          <rPr>
            <sz val="15"/>
            <color indexed="81"/>
            <rFont val="Tahoma"/>
            <family val="2"/>
          </rPr>
          <t>This is the "Value per pound of DF (contract value)" on the approved SEPDS.</t>
        </r>
      </text>
    </comment>
    <comment ref="R6" authorId="0" shapeId="0" xr:uid="{00000000-0006-0000-1800-000007000000}">
      <text>
        <r>
          <rPr>
            <sz val="15"/>
            <color indexed="81"/>
            <rFont val="Tahoma"/>
            <family val="2"/>
          </rPr>
          <t>This is the "Value of DF per case" on the approved SEPDS.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9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900-000002000000}">
      <text>
        <r>
          <rPr>
            <sz val="15"/>
            <color indexed="81"/>
            <rFont val="Tahoma"/>
            <family val="2"/>
          </rPr>
          <t xml:space="preserve">Number of units in a master case.
</t>
        </r>
      </text>
    </comment>
    <comment ref="I6" authorId="0" shapeId="0" xr:uid="{00000000-0006-0000-1900-000003000000}">
      <text>
        <r>
          <rPr>
            <sz val="15"/>
            <color indexed="81"/>
            <rFont val="Tahoma"/>
            <family val="2"/>
          </rPr>
          <t>This is the "WBSCM Item Code" on the approved SEPDS</t>
        </r>
      </text>
    </comment>
    <comment ref="J6" authorId="0" shapeId="0" xr:uid="{00000000-0006-0000-19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900-000005000000}">
      <text>
        <r>
          <rPr>
            <sz val="15"/>
            <color indexed="81"/>
            <rFont val="Tahoma"/>
            <family val="2"/>
          </rPr>
          <t>This is the "DF Inventory Drawdown per case" on the approved SEPDS.</t>
        </r>
      </text>
    </comment>
    <comment ref="O6" authorId="0" shapeId="0" xr:uid="{00000000-0006-0000-1900-000006000000}">
      <text>
        <r>
          <rPr>
            <sz val="15"/>
            <color indexed="81"/>
            <rFont val="Tahoma"/>
            <family val="2"/>
          </rPr>
          <t>This is the "Value per pound of DF (contract value)" on the approved SEPDS.</t>
        </r>
      </text>
    </comment>
    <comment ref="R6" authorId="0" shapeId="0" xr:uid="{00000000-0006-0000-1900-000007000000}">
      <text>
        <r>
          <rPr>
            <sz val="15"/>
            <color indexed="81"/>
            <rFont val="Tahoma"/>
            <family val="2"/>
          </rPr>
          <t>This is the "Value of DF per case" on the approved SEPDS.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1A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1A00-000002000000}">
      <text>
        <r>
          <rPr>
            <sz val="15"/>
            <color indexed="81"/>
            <rFont val="Tahoma"/>
            <family val="2"/>
          </rPr>
          <t xml:space="preserve">Number of units in a master case.
</t>
        </r>
      </text>
    </comment>
    <comment ref="J6" authorId="0" shapeId="0" xr:uid="{00000000-0006-0000-1A00-000003000000}">
      <text>
        <r>
          <rPr>
            <sz val="15"/>
            <color indexed="81"/>
            <rFont val="Tahoma"/>
            <family val="2"/>
          </rPr>
          <t>This is the "WBSCM Item Code" on the approved SEPDS</t>
        </r>
      </text>
    </comment>
    <comment ref="K6" authorId="0" shapeId="0" xr:uid="{00000000-0006-0000-1A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1A00-000005000000}">
      <text>
        <r>
          <rPr>
            <sz val="15"/>
            <color indexed="81"/>
            <rFont val="Tahoma"/>
            <family val="2"/>
          </rPr>
          <t>This is the "DF Inventory Drawdown per case" on the approved SEPDS.</t>
        </r>
      </text>
    </comment>
    <comment ref="M6" authorId="0" shapeId="0" xr:uid="{00000000-0006-0000-1A00-000006000000}">
      <text>
        <r>
          <rPr>
            <sz val="15"/>
            <color indexed="81"/>
            <rFont val="Tahoma"/>
            <family val="2"/>
          </rPr>
          <t>This is the "Value per pound of DF (contract value)" on the approved SEPDS.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B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B00-000002000000}">
      <text>
        <r>
          <rPr>
            <sz val="15"/>
            <color indexed="81"/>
            <rFont val="Tahoma"/>
            <family val="2"/>
          </rPr>
          <t xml:space="preserve">Number of units in a master case.
</t>
        </r>
      </text>
    </comment>
    <comment ref="I6" authorId="0" shapeId="0" xr:uid="{00000000-0006-0000-1B00-000003000000}">
      <text>
        <r>
          <rPr>
            <sz val="15"/>
            <color indexed="81"/>
            <rFont val="Tahoma"/>
            <family val="2"/>
          </rPr>
          <t>This is the "WBSCM Item Code" on the approved SEPDS</t>
        </r>
      </text>
    </comment>
    <comment ref="J6" authorId="0" shapeId="0" xr:uid="{00000000-0006-0000-1B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B00-000005000000}">
      <text>
        <r>
          <rPr>
            <sz val="15"/>
            <color indexed="81"/>
            <rFont val="Tahoma"/>
            <family val="2"/>
          </rPr>
          <t>This is the "DF Inventory Drawdown per case" on the approved SEPDS.</t>
        </r>
      </text>
    </comment>
    <comment ref="O6" authorId="0" shapeId="0" xr:uid="{00000000-0006-0000-1B00-000006000000}">
      <text>
        <r>
          <rPr>
            <sz val="15"/>
            <color indexed="81"/>
            <rFont val="Tahoma"/>
            <family val="2"/>
          </rPr>
          <t>This is the "Value per pound of DF (contract value)" on the approved SEPDS.</t>
        </r>
      </text>
    </comment>
    <comment ref="R6" authorId="0" shapeId="0" xr:uid="{00000000-0006-0000-1B00-000007000000}">
      <text>
        <r>
          <rPr>
            <sz val="15"/>
            <color indexed="81"/>
            <rFont val="Tahoma"/>
            <family val="2"/>
          </rPr>
          <t>This is the "Value of DF per case" on the approved SEPDS.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C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C00-000002000000}">
      <text>
        <r>
          <rPr>
            <sz val="15"/>
            <color indexed="81"/>
            <rFont val="Tahoma"/>
            <family val="2"/>
          </rPr>
          <t xml:space="preserve">Number of units in a master case.
</t>
        </r>
      </text>
    </comment>
    <comment ref="I6" authorId="0" shapeId="0" xr:uid="{00000000-0006-0000-1C00-000003000000}">
      <text>
        <r>
          <rPr>
            <sz val="15"/>
            <color indexed="81"/>
            <rFont val="Tahoma"/>
            <family val="2"/>
          </rPr>
          <t>This is the "WBSCM Item Code" on the approved SEPDS</t>
        </r>
      </text>
    </comment>
    <comment ref="K6" authorId="0" shapeId="0" xr:uid="{00000000-0006-0000-1C00-000004000000}">
      <text>
        <r>
          <rPr>
            <sz val="15"/>
            <color indexed="81"/>
            <rFont val="Tahoma"/>
            <family val="2"/>
          </rPr>
          <t>This is the "WBSCM Description" on the approved SEPDS.</t>
        </r>
        <r>
          <rPr>
            <sz val="9"/>
            <color indexed="81"/>
            <rFont val="Tahoma"/>
            <family val="2"/>
          </rPr>
          <t xml:space="preserve">
</t>
        </r>
      </text>
    </comment>
    <comment ref="O6" authorId="0" shapeId="0" xr:uid="{00000000-0006-0000-1C00-000005000000}">
      <text>
        <r>
          <rPr>
            <sz val="15"/>
            <color indexed="81"/>
            <rFont val="Tahoma"/>
            <family val="2"/>
          </rPr>
          <t>This is the "DF Inventory Drawdown per case" on the approved SEPDS.</t>
        </r>
      </text>
    </comment>
    <comment ref="P6" authorId="0" shapeId="0" xr:uid="{00000000-0006-0000-1C00-000006000000}">
      <text>
        <r>
          <rPr>
            <sz val="15"/>
            <color indexed="81"/>
            <rFont val="Tahoma"/>
            <family val="2"/>
          </rPr>
          <t>This is the "Value per pound of DF (contract value)" on the approved SEPDS.</t>
        </r>
      </text>
    </comment>
    <comment ref="S6" authorId="0" shapeId="0" xr:uid="{00000000-0006-0000-1C00-000007000000}">
      <text>
        <r>
          <rPr>
            <sz val="15"/>
            <color indexed="81"/>
            <rFont val="Tahoma"/>
            <family val="2"/>
          </rPr>
          <t>This is the "Value of DF per case" on the approved SEPDS.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0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0000-000002000000}">
      <text>
        <r>
          <rPr>
            <sz val="15"/>
            <color indexed="81"/>
            <rFont val="Tahoma"/>
            <family val="2"/>
          </rPr>
          <t xml:space="preserve">Number of units in a master case.
</t>
        </r>
      </text>
    </comment>
    <comment ref="J6" authorId="0" shapeId="0" xr:uid="{00000000-0006-0000-0000-000003000000}">
      <text>
        <r>
          <rPr>
            <sz val="15"/>
            <color indexed="81"/>
            <rFont val="Tahoma"/>
            <family val="2"/>
          </rPr>
          <t>This is the "WBSCM Item Code" on the approved SEPDS</t>
        </r>
      </text>
    </comment>
    <comment ref="K6" authorId="0" shapeId="0" xr:uid="{00000000-0006-0000-00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0000-000005000000}">
      <text>
        <r>
          <rPr>
            <sz val="15"/>
            <color indexed="81"/>
            <rFont val="Tahoma"/>
            <family val="2"/>
          </rPr>
          <t>This is the "DF Inventory Drawdown per case" on the approved SEPDS.</t>
        </r>
      </text>
    </comment>
    <comment ref="M6" authorId="0" shapeId="0" xr:uid="{00000000-0006-0000-0000-000006000000}">
      <text>
        <r>
          <rPr>
            <sz val="15"/>
            <color indexed="81"/>
            <rFont val="Tahoma"/>
            <family val="2"/>
          </rPr>
          <t>This is the "Value per pound of DF (contract value)" on the approved SEPDS.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D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D00-000002000000}">
      <text>
        <r>
          <rPr>
            <sz val="15"/>
            <color indexed="81"/>
            <rFont val="Tahoma"/>
            <family val="2"/>
          </rPr>
          <t xml:space="preserve">Number of units in a master case.
</t>
        </r>
      </text>
    </comment>
    <comment ref="I6" authorId="0" shapeId="0" xr:uid="{00000000-0006-0000-1D00-000003000000}">
      <text>
        <r>
          <rPr>
            <sz val="15"/>
            <color indexed="81"/>
            <rFont val="Tahoma"/>
            <family val="2"/>
          </rPr>
          <t>This is the "WBSCM Item Code" on the approved SEPDS</t>
        </r>
      </text>
    </comment>
    <comment ref="J6" authorId="0" shapeId="0" xr:uid="{00000000-0006-0000-1D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D00-000005000000}">
      <text>
        <r>
          <rPr>
            <sz val="15"/>
            <color indexed="81"/>
            <rFont val="Tahoma"/>
            <family val="2"/>
          </rPr>
          <t>This is the "DF Inventory Drawdown per case" on the approved SEPDS.</t>
        </r>
      </text>
    </comment>
    <comment ref="O6" authorId="0" shapeId="0" xr:uid="{00000000-0006-0000-1D00-000006000000}">
      <text>
        <r>
          <rPr>
            <sz val="15"/>
            <color indexed="81"/>
            <rFont val="Tahoma"/>
            <family val="2"/>
          </rPr>
          <t>This is the "Value per pound of DF (contract value)" on the approved SEPDS.</t>
        </r>
      </text>
    </comment>
    <comment ref="R6" authorId="0" shapeId="0" xr:uid="{00000000-0006-0000-1D00-000007000000}">
      <text>
        <r>
          <rPr>
            <sz val="15"/>
            <color indexed="81"/>
            <rFont val="Tahoma"/>
            <family val="2"/>
          </rPr>
          <t>This is the "Value of DF per case" on the approved SEPDS.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1E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1E00-000002000000}">
      <text>
        <r>
          <rPr>
            <sz val="15"/>
            <color indexed="81"/>
            <rFont val="Tahoma"/>
            <family val="2"/>
          </rPr>
          <t xml:space="preserve">Number of units in a master case.
</t>
        </r>
      </text>
    </comment>
    <comment ref="I6" authorId="0" shapeId="0" xr:uid="{00000000-0006-0000-1E00-000003000000}">
      <text>
        <r>
          <rPr>
            <sz val="15"/>
            <color indexed="81"/>
            <rFont val="Tahoma"/>
            <family val="2"/>
          </rPr>
          <t>This is the "WBSCM Item Code" on the approved SEPDS</t>
        </r>
      </text>
    </comment>
    <comment ref="J6" authorId="0" shapeId="0" xr:uid="{00000000-0006-0000-1E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1E00-000005000000}">
      <text>
        <r>
          <rPr>
            <sz val="15"/>
            <color indexed="81"/>
            <rFont val="Tahoma"/>
            <family val="2"/>
          </rPr>
          <t>This is the "DF Inventory Drawdown per case" on the approved SEPDS.</t>
        </r>
      </text>
    </comment>
    <comment ref="O6" authorId="0" shapeId="0" xr:uid="{00000000-0006-0000-1E00-000006000000}">
      <text>
        <r>
          <rPr>
            <sz val="15"/>
            <color indexed="81"/>
            <rFont val="Tahoma"/>
            <family val="2"/>
          </rPr>
          <t>This is the "Value per pound of DF (contract value)" on the approved SEPDS.</t>
        </r>
      </text>
    </comment>
    <comment ref="R6" authorId="0" shapeId="0" xr:uid="{00000000-0006-0000-1E00-000007000000}">
      <text>
        <r>
          <rPr>
            <sz val="15"/>
            <color indexed="81"/>
            <rFont val="Tahoma"/>
            <family val="2"/>
          </rPr>
          <t>This is the "Value of DF per case" on the approved SEPDS.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1F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1F00-000002000000}">
      <text>
        <r>
          <rPr>
            <sz val="15"/>
            <color indexed="81"/>
            <rFont val="Tahoma"/>
            <family val="2"/>
          </rPr>
          <t xml:space="preserve">Number of units in a master case.
</t>
        </r>
      </text>
    </comment>
    <comment ref="J6" authorId="0" shapeId="0" xr:uid="{00000000-0006-0000-1F00-000003000000}">
      <text>
        <r>
          <rPr>
            <sz val="15"/>
            <color indexed="81"/>
            <rFont val="Tahoma"/>
            <family val="2"/>
          </rPr>
          <t>This is the "WBSCM Item Code" on the approved SEPDS</t>
        </r>
      </text>
    </comment>
    <comment ref="K6" authorId="0" shapeId="0" xr:uid="{00000000-0006-0000-1F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1F00-000005000000}">
      <text>
        <r>
          <rPr>
            <sz val="15"/>
            <color indexed="81"/>
            <rFont val="Tahoma"/>
            <family val="2"/>
          </rPr>
          <t>This is the "DF Inventory Drawdown per case" on the approved SEPDS.</t>
        </r>
      </text>
    </comment>
    <comment ref="M6" authorId="0" shapeId="0" xr:uid="{00000000-0006-0000-1F00-000006000000}">
      <text>
        <r>
          <rPr>
            <sz val="15"/>
            <color indexed="81"/>
            <rFont val="Tahoma"/>
            <family val="2"/>
          </rPr>
          <t>This is the "Value per pound of DF (contract value)" on the approved SEPDS.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000-000002000000}">
      <text>
        <r>
          <rPr>
            <sz val="15"/>
            <color indexed="81"/>
            <rFont val="Tahoma"/>
            <family val="2"/>
          </rPr>
          <t xml:space="preserve">Number of units in a master case.
</t>
        </r>
      </text>
    </comment>
    <comment ref="I6" authorId="0" shapeId="0" xr:uid="{00000000-0006-0000-2000-000003000000}">
      <text>
        <r>
          <rPr>
            <sz val="15"/>
            <color indexed="81"/>
            <rFont val="Tahoma"/>
            <family val="2"/>
          </rPr>
          <t>This is the "WBSCM Item Code" on the approved SEPDS</t>
        </r>
      </text>
    </comment>
    <comment ref="J6" authorId="0" shapeId="0" xr:uid="{00000000-0006-0000-20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000-000005000000}">
      <text>
        <r>
          <rPr>
            <sz val="15"/>
            <color indexed="81"/>
            <rFont val="Tahoma"/>
            <family val="2"/>
          </rPr>
          <t>This is the "DF Inventory Drawdown per case" on the approved SEPDS.</t>
        </r>
      </text>
    </comment>
    <comment ref="O6" authorId="0" shapeId="0" xr:uid="{00000000-0006-0000-2000-000006000000}">
      <text>
        <r>
          <rPr>
            <sz val="15"/>
            <color indexed="81"/>
            <rFont val="Tahoma"/>
            <family val="2"/>
          </rPr>
          <t>This is the "Value per pound of DF (contract value)" on the approved SEPDS.</t>
        </r>
      </text>
    </comment>
    <comment ref="R6" authorId="0" shapeId="0" xr:uid="{00000000-0006-0000-2000-000007000000}">
      <text>
        <r>
          <rPr>
            <sz val="15"/>
            <color indexed="81"/>
            <rFont val="Tahoma"/>
            <family val="2"/>
          </rPr>
          <t>This is the "Value of DF per case" on the approved SEPDS.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2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2100-000002000000}">
      <text>
        <r>
          <rPr>
            <sz val="15"/>
            <color indexed="81"/>
            <rFont val="Tahoma"/>
            <family val="2"/>
          </rPr>
          <t xml:space="preserve">Number of units in a master case.
</t>
        </r>
      </text>
    </comment>
    <comment ref="J6" authorId="0" shapeId="0" xr:uid="{00000000-0006-0000-2100-000003000000}">
      <text>
        <r>
          <rPr>
            <sz val="15"/>
            <color indexed="81"/>
            <rFont val="Tahoma"/>
            <family val="2"/>
          </rPr>
          <t>This is the "WBSCM Item Code" on the approved SEPDS</t>
        </r>
      </text>
    </comment>
    <comment ref="K6" authorId="0" shapeId="0" xr:uid="{00000000-0006-0000-21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2100-000005000000}">
      <text>
        <r>
          <rPr>
            <sz val="15"/>
            <color indexed="81"/>
            <rFont val="Tahoma"/>
            <family val="2"/>
          </rPr>
          <t>This is the "DF Inventory Drawdown per case" on the approved SEPDS.</t>
        </r>
      </text>
    </comment>
    <comment ref="M6" authorId="0" shapeId="0" xr:uid="{00000000-0006-0000-2100-000006000000}">
      <text>
        <r>
          <rPr>
            <sz val="15"/>
            <color indexed="81"/>
            <rFont val="Tahoma"/>
            <family val="2"/>
          </rPr>
          <t>This is the "Value per pound of DF (contract value)" on the approved SEPDS.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2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200-000002000000}">
      <text>
        <r>
          <rPr>
            <sz val="15"/>
            <color indexed="81"/>
            <rFont val="Tahoma"/>
            <family val="2"/>
          </rPr>
          <t xml:space="preserve">Number of units in a master case.
</t>
        </r>
      </text>
    </comment>
    <comment ref="I6" authorId="0" shapeId="0" xr:uid="{00000000-0006-0000-2200-000003000000}">
      <text>
        <r>
          <rPr>
            <sz val="15"/>
            <color indexed="81"/>
            <rFont val="Tahoma"/>
            <family val="2"/>
          </rPr>
          <t>This is the "WBSCM Item Code" on the approved SEPDS</t>
        </r>
      </text>
    </comment>
    <comment ref="J6" authorId="0" shapeId="0" xr:uid="{00000000-0006-0000-22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200-000005000000}">
      <text>
        <r>
          <rPr>
            <sz val="15"/>
            <color indexed="81"/>
            <rFont val="Tahoma"/>
            <family val="2"/>
          </rPr>
          <t>This is the "DF Inventory Drawdown per case" on the approved SEPDS.</t>
        </r>
      </text>
    </comment>
    <comment ref="O6" authorId="0" shapeId="0" xr:uid="{00000000-0006-0000-2200-000006000000}">
      <text>
        <r>
          <rPr>
            <sz val="15"/>
            <color indexed="81"/>
            <rFont val="Tahoma"/>
            <family val="2"/>
          </rPr>
          <t>This is the "Value per pound of DF (contract value)" on the approved SEPDS.</t>
        </r>
      </text>
    </comment>
    <comment ref="R6" authorId="0" shapeId="0" xr:uid="{00000000-0006-0000-2200-000007000000}">
      <text>
        <r>
          <rPr>
            <sz val="15"/>
            <color indexed="81"/>
            <rFont val="Tahoma"/>
            <family val="2"/>
          </rPr>
          <t>This is the "Value of DF per case" on the approved SEPDS.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2D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2D00-000002000000}">
      <text>
        <r>
          <rPr>
            <sz val="15"/>
            <color indexed="81"/>
            <rFont val="Tahoma"/>
            <family val="2"/>
          </rPr>
          <t xml:space="preserve">Number of units in a master case.
</t>
        </r>
      </text>
    </comment>
    <comment ref="J6" authorId="0" shapeId="0" xr:uid="{00000000-0006-0000-2D00-000003000000}">
      <text>
        <r>
          <rPr>
            <sz val="15"/>
            <color indexed="81"/>
            <rFont val="Tahoma"/>
            <family val="2"/>
          </rPr>
          <t>This is the "WBSCM Item Code" on the approved SEPDS</t>
        </r>
      </text>
    </comment>
    <comment ref="K6" authorId="0" shapeId="0" xr:uid="{00000000-0006-0000-2D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2D00-000005000000}">
      <text>
        <r>
          <rPr>
            <sz val="15"/>
            <color indexed="81"/>
            <rFont val="Tahoma"/>
            <family val="2"/>
          </rPr>
          <t>This is the "DF Inventory Drawdown per case" on the approved SEPDS.</t>
        </r>
      </text>
    </comment>
    <comment ref="M6" authorId="0" shapeId="0" xr:uid="{00000000-0006-0000-2D00-000006000000}">
      <text>
        <r>
          <rPr>
            <sz val="15"/>
            <color indexed="81"/>
            <rFont val="Tahoma"/>
            <family val="2"/>
          </rPr>
          <t>This is the "Value per pound of DF (contract value)" on the approved SEPDS.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E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E00-000002000000}">
      <text>
        <r>
          <rPr>
            <sz val="15"/>
            <color indexed="81"/>
            <rFont val="Tahoma"/>
            <family val="2"/>
          </rPr>
          <t xml:space="preserve">Number of units in a master case.
</t>
        </r>
      </text>
    </comment>
    <comment ref="I6" authorId="0" shapeId="0" xr:uid="{00000000-0006-0000-2E00-000003000000}">
      <text>
        <r>
          <rPr>
            <sz val="15"/>
            <color indexed="81"/>
            <rFont val="Tahoma"/>
            <family val="2"/>
          </rPr>
          <t>This is the "WBSCM Item Code" on the approved SEPDS</t>
        </r>
      </text>
    </comment>
    <comment ref="J6" authorId="0" shapeId="0" xr:uid="{00000000-0006-0000-2E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E00-000005000000}">
      <text>
        <r>
          <rPr>
            <sz val="15"/>
            <color indexed="81"/>
            <rFont val="Tahoma"/>
            <family val="2"/>
          </rPr>
          <t>This is the "DF Inventory Drawdown per case" on the approved SEPDS.</t>
        </r>
      </text>
    </comment>
    <comment ref="O6" authorId="0" shapeId="0" xr:uid="{00000000-0006-0000-2E00-000006000000}">
      <text>
        <r>
          <rPr>
            <sz val="15"/>
            <color indexed="81"/>
            <rFont val="Tahoma"/>
            <family val="2"/>
          </rPr>
          <t>This is the "Value per pound of DF (contract value)" on the approved SEPDS.</t>
        </r>
      </text>
    </comment>
    <comment ref="R6" authorId="0" shapeId="0" xr:uid="{00000000-0006-0000-2E00-000007000000}">
      <text>
        <r>
          <rPr>
            <sz val="15"/>
            <color indexed="81"/>
            <rFont val="Tahoma"/>
            <family val="2"/>
          </rPr>
          <t>This is the "Value of DF per case" on the approved SEPDS.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5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500-000002000000}">
      <text>
        <r>
          <rPr>
            <sz val="15"/>
            <color indexed="81"/>
            <rFont val="Tahoma"/>
            <family val="2"/>
          </rPr>
          <t xml:space="preserve">Number of units in a master case.
</t>
        </r>
      </text>
    </comment>
    <comment ref="I6" authorId="0" shapeId="0" xr:uid="{00000000-0006-0000-2500-000003000000}">
      <text>
        <r>
          <rPr>
            <sz val="15"/>
            <color indexed="81"/>
            <rFont val="Tahoma"/>
            <family val="2"/>
          </rPr>
          <t>This is the "WBSCM Item Code" on the approved SEPDS</t>
        </r>
      </text>
    </comment>
    <comment ref="J6" authorId="0" shapeId="0" xr:uid="{00000000-0006-0000-25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500-000005000000}">
      <text>
        <r>
          <rPr>
            <sz val="15"/>
            <color indexed="81"/>
            <rFont val="Tahoma"/>
            <family val="2"/>
          </rPr>
          <t>This is the "DF Inventory Drawdown per case" on the approved SEPDS.</t>
        </r>
      </text>
    </comment>
    <comment ref="O6" authorId="0" shapeId="0" xr:uid="{00000000-0006-0000-2500-000006000000}">
      <text>
        <r>
          <rPr>
            <sz val="15"/>
            <color indexed="81"/>
            <rFont val="Tahoma"/>
            <family val="2"/>
          </rPr>
          <t>This is the "Value per pound of DF (contract value)" on the approved SEPDS.</t>
        </r>
      </text>
    </comment>
    <comment ref="R6" authorId="0" shapeId="0" xr:uid="{00000000-0006-0000-2500-000007000000}">
      <text>
        <r>
          <rPr>
            <sz val="15"/>
            <color indexed="81"/>
            <rFont val="Tahoma"/>
            <family val="2"/>
          </rPr>
          <t>This is the "Value of DF per case" on the approved SEPDS.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4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400-000002000000}">
      <text>
        <r>
          <rPr>
            <sz val="15"/>
            <color indexed="81"/>
            <rFont val="Tahoma"/>
            <family val="2"/>
          </rPr>
          <t xml:space="preserve">Number of units in a master case.
</t>
        </r>
      </text>
    </comment>
    <comment ref="I6" authorId="0" shapeId="0" xr:uid="{00000000-0006-0000-2400-000003000000}">
      <text>
        <r>
          <rPr>
            <sz val="15"/>
            <color indexed="81"/>
            <rFont val="Tahoma"/>
            <family val="2"/>
          </rPr>
          <t>This is the "WBSCM Item Code" on the approved SEPDS</t>
        </r>
      </text>
    </comment>
    <comment ref="J6" authorId="0" shapeId="0" xr:uid="{00000000-0006-0000-24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400-000005000000}">
      <text>
        <r>
          <rPr>
            <sz val="15"/>
            <color indexed="81"/>
            <rFont val="Tahoma"/>
            <family val="2"/>
          </rPr>
          <t>This is the "DF Inventory Drawdown per case" on the approved SEPDS.</t>
        </r>
      </text>
    </comment>
    <comment ref="O6" authorId="0" shapeId="0" xr:uid="{00000000-0006-0000-2400-000006000000}">
      <text>
        <r>
          <rPr>
            <sz val="15"/>
            <color indexed="81"/>
            <rFont val="Tahoma"/>
            <family val="2"/>
          </rPr>
          <t>This is the "Value per pound of DF (contract value)" on the approved SEPDS.</t>
        </r>
      </text>
    </comment>
    <comment ref="R6" authorId="0" shapeId="0" xr:uid="{00000000-0006-0000-2400-000007000000}">
      <text>
        <r>
          <rPr>
            <sz val="15"/>
            <color indexed="81"/>
            <rFont val="Tahoma"/>
            <family val="2"/>
          </rPr>
          <t>This is the "Value of DF per case" on the approved SEPDS.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100-000002000000}">
      <text>
        <r>
          <rPr>
            <sz val="15"/>
            <color indexed="81"/>
            <rFont val="Tahoma"/>
            <family val="2"/>
          </rPr>
          <t xml:space="preserve">Number of units in a master case.
</t>
        </r>
      </text>
    </comment>
    <comment ref="I6" authorId="0" shapeId="0" xr:uid="{00000000-0006-0000-0100-000003000000}">
      <text>
        <r>
          <rPr>
            <sz val="15"/>
            <color indexed="81"/>
            <rFont val="Tahoma"/>
            <family val="2"/>
          </rPr>
          <t>This is the "WBSCM Item Code" on the approved SEPDS</t>
        </r>
      </text>
    </comment>
    <comment ref="J6" authorId="0" shapeId="0" xr:uid="{00000000-0006-0000-01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100-000005000000}">
      <text>
        <r>
          <rPr>
            <sz val="15"/>
            <color indexed="81"/>
            <rFont val="Tahoma"/>
            <family val="2"/>
          </rPr>
          <t>This is the "DF Inventory Drawdown per case" on the approved SEPDS.</t>
        </r>
      </text>
    </comment>
    <comment ref="O6" authorId="0" shapeId="0" xr:uid="{00000000-0006-0000-0100-000006000000}">
      <text>
        <r>
          <rPr>
            <sz val="15"/>
            <color indexed="81"/>
            <rFont val="Tahoma"/>
            <family val="2"/>
          </rPr>
          <t>This is the "Value per pound of DF (contract value)" on the approved SEPDS.</t>
        </r>
      </text>
    </comment>
    <comment ref="R6" authorId="0" shapeId="0" xr:uid="{00000000-0006-0000-0100-000007000000}">
      <text>
        <r>
          <rPr>
            <sz val="15"/>
            <color indexed="81"/>
            <rFont val="Tahoma"/>
            <family val="2"/>
          </rPr>
          <t>This is the "Value of DF per case" on the approved SEPDS.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6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600-000002000000}">
      <text>
        <r>
          <rPr>
            <sz val="15"/>
            <color indexed="81"/>
            <rFont val="Tahoma"/>
            <family val="2"/>
          </rPr>
          <t xml:space="preserve">Number of units in a master case.
</t>
        </r>
      </text>
    </comment>
    <comment ref="I6" authorId="0" shapeId="0" xr:uid="{00000000-0006-0000-2600-000003000000}">
      <text>
        <r>
          <rPr>
            <sz val="15"/>
            <color indexed="81"/>
            <rFont val="Tahoma"/>
            <family val="2"/>
          </rPr>
          <t>This is the "WBSCM Item Code" on the approved SEPDS</t>
        </r>
      </text>
    </comment>
    <comment ref="J6" authorId="0" shapeId="0" xr:uid="{00000000-0006-0000-26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600-000005000000}">
      <text>
        <r>
          <rPr>
            <sz val="15"/>
            <color indexed="81"/>
            <rFont val="Tahoma"/>
            <family val="2"/>
          </rPr>
          <t>This is the "DF Inventory Drawdown per case" on the approved SEPDS.</t>
        </r>
      </text>
    </comment>
    <comment ref="O6" authorId="0" shapeId="0" xr:uid="{00000000-0006-0000-2600-000006000000}">
      <text>
        <r>
          <rPr>
            <sz val="15"/>
            <color indexed="81"/>
            <rFont val="Tahoma"/>
            <family val="2"/>
          </rPr>
          <t>This is the "Value per pound of DF (contract value)" on the approved SEPDS.</t>
        </r>
      </text>
    </comment>
    <comment ref="R6" authorId="0" shapeId="0" xr:uid="{00000000-0006-0000-2600-000007000000}">
      <text>
        <r>
          <rPr>
            <sz val="15"/>
            <color indexed="81"/>
            <rFont val="Tahoma"/>
            <family val="2"/>
          </rPr>
          <t>This is the "Value of DF per case" on the approved SEPDS.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27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2700-000002000000}">
      <text>
        <r>
          <rPr>
            <sz val="15"/>
            <color indexed="81"/>
            <rFont val="Tahoma"/>
            <family val="2"/>
          </rPr>
          <t xml:space="preserve">Number of units in a master case.
</t>
        </r>
      </text>
    </comment>
    <comment ref="J6" authorId="0" shapeId="0" xr:uid="{00000000-0006-0000-2700-000003000000}">
      <text>
        <r>
          <rPr>
            <sz val="15"/>
            <color indexed="81"/>
            <rFont val="Tahoma"/>
            <family val="2"/>
          </rPr>
          <t>This is the "WBSCM Item Code" on the approved SEPDS</t>
        </r>
      </text>
    </comment>
    <comment ref="K6" authorId="0" shapeId="0" xr:uid="{00000000-0006-0000-27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2700-000005000000}">
      <text>
        <r>
          <rPr>
            <sz val="15"/>
            <color indexed="81"/>
            <rFont val="Tahoma"/>
            <family val="2"/>
          </rPr>
          <t>This is the "DF Inventory Drawdown per case" on the approved SEPDS.</t>
        </r>
      </text>
    </comment>
    <comment ref="M6" authorId="0" shapeId="0" xr:uid="{00000000-0006-0000-2700-000006000000}">
      <text>
        <r>
          <rPr>
            <sz val="15"/>
            <color indexed="81"/>
            <rFont val="Tahoma"/>
            <family val="2"/>
          </rPr>
          <t>This is the "Value per pound of DF (contract value)" on the approved SEPDS.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8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800-000002000000}">
      <text>
        <r>
          <rPr>
            <sz val="15"/>
            <color indexed="81"/>
            <rFont val="Tahoma"/>
            <family val="2"/>
          </rPr>
          <t xml:space="preserve">Number of units in a master case.
</t>
        </r>
      </text>
    </comment>
    <comment ref="I6" authorId="0" shapeId="0" xr:uid="{00000000-0006-0000-2800-000003000000}">
      <text>
        <r>
          <rPr>
            <sz val="15"/>
            <color indexed="81"/>
            <rFont val="Tahoma"/>
            <family val="2"/>
          </rPr>
          <t>This is the "WBSCM Item Code" on the approved SEPDS</t>
        </r>
      </text>
    </comment>
    <comment ref="J6" authorId="0" shapeId="0" xr:uid="{00000000-0006-0000-28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800-000005000000}">
      <text>
        <r>
          <rPr>
            <sz val="15"/>
            <color indexed="81"/>
            <rFont val="Tahoma"/>
            <family val="2"/>
          </rPr>
          <t>This is the "DF Inventory Drawdown per case" on the approved SEPDS.</t>
        </r>
      </text>
    </comment>
    <comment ref="O6" authorId="0" shapeId="0" xr:uid="{00000000-0006-0000-2800-000006000000}">
      <text>
        <r>
          <rPr>
            <sz val="15"/>
            <color indexed="81"/>
            <rFont val="Tahoma"/>
            <family val="2"/>
          </rPr>
          <t>This is the "Value per pound of DF (contract value)" on the approved SEPDS.</t>
        </r>
      </text>
    </comment>
    <comment ref="R6" authorId="0" shapeId="0" xr:uid="{00000000-0006-0000-2800-000007000000}">
      <text>
        <r>
          <rPr>
            <sz val="15"/>
            <color indexed="81"/>
            <rFont val="Tahoma"/>
            <family val="2"/>
          </rPr>
          <t>This is the "Value of DF per case" on the approved SEPDS.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23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2300-000002000000}">
      <text>
        <r>
          <rPr>
            <sz val="15"/>
            <color indexed="81"/>
            <rFont val="Tahoma"/>
            <family val="2"/>
          </rPr>
          <t xml:space="preserve">Number of units in a master case.
</t>
        </r>
      </text>
    </comment>
    <comment ref="J6" authorId="0" shapeId="0" xr:uid="{00000000-0006-0000-2300-000003000000}">
      <text>
        <r>
          <rPr>
            <sz val="15"/>
            <color indexed="81"/>
            <rFont val="Tahoma"/>
            <family val="2"/>
          </rPr>
          <t>This is the "WBSCM Item Code" on the approved SEPDS</t>
        </r>
      </text>
    </comment>
    <comment ref="K6" authorId="0" shapeId="0" xr:uid="{00000000-0006-0000-23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2300-000005000000}">
      <text>
        <r>
          <rPr>
            <sz val="15"/>
            <color indexed="81"/>
            <rFont val="Tahoma"/>
            <family val="2"/>
          </rPr>
          <t>This is the "DF Inventory Drawdown per case" on the approved SEPDS.</t>
        </r>
      </text>
    </comment>
    <comment ref="M6" authorId="0" shapeId="0" xr:uid="{00000000-0006-0000-2300-000006000000}">
      <text>
        <r>
          <rPr>
            <sz val="15"/>
            <color indexed="81"/>
            <rFont val="Tahoma"/>
            <family val="2"/>
          </rPr>
          <t>This is the "Value per pound of DF (contract value)" on the approved SEPDS.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29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2900-000002000000}">
      <text>
        <r>
          <rPr>
            <sz val="15"/>
            <color indexed="81"/>
            <rFont val="Tahoma"/>
            <family val="2"/>
          </rPr>
          <t xml:space="preserve">Number of units in a master case.
</t>
        </r>
      </text>
    </comment>
    <comment ref="J6" authorId="0" shapeId="0" xr:uid="{00000000-0006-0000-2900-000003000000}">
      <text>
        <r>
          <rPr>
            <sz val="15"/>
            <color indexed="81"/>
            <rFont val="Tahoma"/>
            <family val="2"/>
          </rPr>
          <t>This is the "WBSCM Item Code" on the approved SEPDS</t>
        </r>
      </text>
    </comment>
    <comment ref="K6" authorId="0" shapeId="0" xr:uid="{00000000-0006-0000-29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2900-000005000000}">
      <text>
        <r>
          <rPr>
            <sz val="15"/>
            <color indexed="81"/>
            <rFont val="Tahoma"/>
            <family val="2"/>
          </rPr>
          <t>This is the "DF Inventory Drawdown per case" on the approved SEPDS.</t>
        </r>
      </text>
    </comment>
    <comment ref="M6" authorId="0" shapeId="0" xr:uid="{00000000-0006-0000-2900-000006000000}">
      <text>
        <r>
          <rPr>
            <sz val="15"/>
            <color indexed="81"/>
            <rFont val="Tahoma"/>
            <family val="2"/>
          </rPr>
          <t>This is the "Value per pound of DF (contract value)" on the approved SEPDS.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A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A00-000002000000}">
      <text>
        <r>
          <rPr>
            <sz val="15"/>
            <color indexed="81"/>
            <rFont val="Tahoma"/>
            <family val="2"/>
          </rPr>
          <t xml:space="preserve">Number of units in a master case.
</t>
        </r>
      </text>
    </comment>
    <comment ref="I6" authorId="0" shapeId="0" xr:uid="{00000000-0006-0000-2A00-000003000000}">
      <text>
        <r>
          <rPr>
            <sz val="15"/>
            <color indexed="81"/>
            <rFont val="Tahoma"/>
            <family val="2"/>
          </rPr>
          <t>This is the "WBSCM Item Code" on the approved SEPDS</t>
        </r>
      </text>
    </comment>
    <comment ref="J6" authorId="0" shapeId="0" xr:uid="{00000000-0006-0000-2A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A00-000005000000}">
      <text>
        <r>
          <rPr>
            <sz val="15"/>
            <color indexed="81"/>
            <rFont val="Tahoma"/>
            <family val="2"/>
          </rPr>
          <t>This is the "DF Inventory Drawdown per case" on the approved SEPDS.</t>
        </r>
      </text>
    </comment>
    <comment ref="O6" authorId="0" shapeId="0" xr:uid="{00000000-0006-0000-2A00-000006000000}">
      <text>
        <r>
          <rPr>
            <sz val="15"/>
            <color indexed="81"/>
            <rFont val="Tahoma"/>
            <family val="2"/>
          </rPr>
          <t>This is the "Value per pound of DF (contract value)" on the approved SEPDS.</t>
        </r>
      </text>
    </comment>
    <comment ref="R6" authorId="0" shapeId="0" xr:uid="{00000000-0006-0000-2A00-000007000000}">
      <text>
        <r>
          <rPr>
            <sz val="15"/>
            <color indexed="81"/>
            <rFont val="Tahoma"/>
            <family val="2"/>
          </rPr>
          <t>This is the "Value of DF per case" on the approved SEPDS.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B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B00-000002000000}">
      <text>
        <r>
          <rPr>
            <sz val="15"/>
            <color indexed="81"/>
            <rFont val="Tahoma"/>
            <family val="2"/>
          </rPr>
          <t xml:space="preserve">Number of units in a master case.
</t>
        </r>
      </text>
    </comment>
    <comment ref="I6" authorId="0" shapeId="0" xr:uid="{00000000-0006-0000-2B00-000003000000}">
      <text>
        <r>
          <rPr>
            <sz val="15"/>
            <color indexed="81"/>
            <rFont val="Tahoma"/>
            <family val="2"/>
          </rPr>
          <t>This is the "WBSCM Item Code" on the approved SEPDS</t>
        </r>
      </text>
    </comment>
    <comment ref="J6" authorId="0" shapeId="0" xr:uid="{00000000-0006-0000-2B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B00-000005000000}">
      <text>
        <r>
          <rPr>
            <sz val="15"/>
            <color indexed="81"/>
            <rFont val="Tahoma"/>
            <family val="2"/>
          </rPr>
          <t>This is the "DF Inventory Drawdown per case" on the approved SEPDS.</t>
        </r>
      </text>
    </comment>
    <comment ref="O6" authorId="0" shapeId="0" xr:uid="{00000000-0006-0000-2B00-000006000000}">
      <text>
        <r>
          <rPr>
            <sz val="15"/>
            <color indexed="81"/>
            <rFont val="Tahoma"/>
            <family val="2"/>
          </rPr>
          <t>This is the "Value per pound of DF (contract value)" on the approved SEPDS.</t>
        </r>
      </text>
    </comment>
    <comment ref="R6" authorId="0" shapeId="0" xr:uid="{00000000-0006-0000-2B00-000007000000}">
      <text>
        <r>
          <rPr>
            <sz val="15"/>
            <color indexed="81"/>
            <rFont val="Tahoma"/>
            <family val="2"/>
          </rPr>
          <t>This is the "Value of DF per case" on the approved SEPDS.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2C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2C00-000002000000}">
      <text>
        <r>
          <rPr>
            <sz val="15"/>
            <color indexed="81"/>
            <rFont val="Tahoma"/>
            <family val="2"/>
          </rPr>
          <t xml:space="preserve">Number of units in a master case.
</t>
        </r>
      </text>
    </comment>
    <comment ref="I6" authorId="0" shapeId="0" xr:uid="{00000000-0006-0000-2C00-000003000000}">
      <text>
        <r>
          <rPr>
            <sz val="15"/>
            <color indexed="81"/>
            <rFont val="Tahoma"/>
            <family val="2"/>
          </rPr>
          <t>This is the "WBSCM Item Code" on the approved SEPDS</t>
        </r>
      </text>
    </comment>
    <comment ref="J6" authorId="0" shapeId="0" xr:uid="{00000000-0006-0000-2C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2C00-000005000000}">
      <text>
        <r>
          <rPr>
            <sz val="15"/>
            <color indexed="81"/>
            <rFont val="Tahoma"/>
            <family val="2"/>
          </rPr>
          <t>This is the "DF Inventory Drawdown per case" on the approved SEPDS.</t>
        </r>
      </text>
    </comment>
    <comment ref="O6" authorId="0" shapeId="0" xr:uid="{00000000-0006-0000-2C00-000006000000}">
      <text>
        <r>
          <rPr>
            <sz val="15"/>
            <color indexed="81"/>
            <rFont val="Tahoma"/>
            <family val="2"/>
          </rPr>
          <t>This is the "Value per pound of DF (contract value)" on the approved SEPDS.</t>
        </r>
      </text>
    </comment>
    <comment ref="R6" authorId="0" shapeId="0" xr:uid="{00000000-0006-0000-2C00-000007000000}">
      <text>
        <r>
          <rPr>
            <sz val="15"/>
            <color indexed="81"/>
            <rFont val="Tahoma"/>
            <family val="2"/>
          </rPr>
          <t>This is the "Value of DF per case" on the approved SEPDS.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2F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2F00-000002000000}">
      <text>
        <r>
          <rPr>
            <sz val="15"/>
            <color indexed="81"/>
            <rFont val="Tahoma"/>
            <family val="2"/>
          </rPr>
          <t xml:space="preserve">Number of units in a master case.
</t>
        </r>
      </text>
    </comment>
    <comment ref="J6" authorId="0" shapeId="0" xr:uid="{00000000-0006-0000-2F00-000003000000}">
      <text>
        <r>
          <rPr>
            <sz val="15"/>
            <color indexed="81"/>
            <rFont val="Tahoma"/>
            <family val="2"/>
          </rPr>
          <t>This is the "WBSCM Item Code" on the approved SEPDS</t>
        </r>
      </text>
    </comment>
    <comment ref="K6" authorId="0" shapeId="0" xr:uid="{00000000-0006-0000-2F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2F00-000005000000}">
      <text>
        <r>
          <rPr>
            <sz val="15"/>
            <color indexed="81"/>
            <rFont val="Tahoma"/>
            <family val="2"/>
          </rPr>
          <t>This is the "DF Inventory Drawdown per case" on the approved SEPDS.</t>
        </r>
      </text>
    </comment>
    <comment ref="M6" authorId="0" shapeId="0" xr:uid="{00000000-0006-0000-2F00-000006000000}">
      <text>
        <r>
          <rPr>
            <sz val="15"/>
            <color indexed="81"/>
            <rFont val="Tahoma"/>
            <family val="2"/>
          </rPr>
          <t>This is the "Value per pound of DF (contract value)" on the approved SEPDS.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000-000002000000}">
      <text>
        <r>
          <rPr>
            <sz val="15"/>
            <color indexed="81"/>
            <rFont val="Tahoma"/>
            <family val="2"/>
          </rPr>
          <t xml:space="preserve">Number of units in a master case.
</t>
        </r>
      </text>
    </comment>
    <comment ref="I6" authorId="0" shapeId="0" xr:uid="{00000000-0006-0000-3000-000003000000}">
      <text>
        <r>
          <rPr>
            <sz val="15"/>
            <color indexed="81"/>
            <rFont val="Tahoma"/>
            <family val="2"/>
          </rPr>
          <t>This is the "WBSCM Item Code" on the approved SEPDS</t>
        </r>
      </text>
    </comment>
    <comment ref="J6" authorId="0" shapeId="0" xr:uid="{00000000-0006-0000-3000-000004000000}">
      <text>
        <r>
          <rPr>
            <sz val="15"/>
            <color indexed="81"/>
            <rFont val="Tahoma"/>
            <family val="2"/>
          </rPr>
          <t>This is the "WBSCM Description" on the approved SEPDS.</t>
        </r>
        <r>
          <rPr>
            <sz val="9"/>
            <color indexed="81"/>
            <rFont val="Tahoma"/>
            <family val="2"/>
          </rPr>
          <t xml:space="preserve">
</t>
        </r>
      </text>
    </comment>
    <comment ref="M6" authorId="0" shapeId="0" xr:uid="{00000000-0006-0000-3000-000005000000}">
      <text>
        <r>
          <rPr>
            <sz val="15"/>
            <color indexed="81"/>
            <rFont val="Tahoma"/>
            <family val="2"/>
          </rPr>
          <t>This is the "DF Inventory Drawdown per case" on the approved SEPDS.</t>
        </r>
      </text>
    </comment>
    <comment ref="N6" authorId="0" shapeId="0" xr:uid="{00000000-0006-0000-3000-000006000000}">
      <text>
        <r>
          <rPr>
            <sz val="15"/>
            <color indexed="81"/>
            <rFont val="Tahoma"/>
            <family val="2"/>
          </rPr>
          <t>This is the "Value per pound of DF (contract value)" on the approved SEPDS.</t>
        </r>
      </text>
    </comment>
    <comment ref="Q6" authorId="0" shapeId="0" xr:uid="{00000000-0006-0000-3000-000007000000}">
      <text>
        <r>
          <rPr>
            <sz val="15"/>
            <color indexed="81"/>
            <rFont val="Tahoma"/>
            <family val="2"/>
          </rPr>
          <t>This is the "Value of DF per case" on the approved SEPDS.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3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300-000002000000}">
      <text>
        <r>
          <rPr>
            <sz val="15"/>
            <color indexed="81"/>
            <rFont val="Tahoma"/>
            <family val="2"/>
          </rPr>
          <t xml:space="preserve">Number of units in a master case.
</t>
        </r>
      </text>
    </comment>
    <comment ref="I6" authorId="0" shapeId="0" xr:uid="{00000000-0006-0000-0300-000003000000}">
      <text>
        <r>
          <rPr>
            <sz val="15"/>
            <color indexed="81"/>
            <rFont val="Tahoma"/>
            <family val="2"/>
          </rPr>
          <t>This is the "WBSCM Item Code" on the approved SEPDS</t>
        </r>
      </text>
    </comment>
    <comment ref="J6" authorId="0" shapeId="0" xr:uid="{00000000-0006-0000-0300-000004000000}">
      <text>
        <r>
          <rPr>
            <sz val="15"/>
            <color indexed="81"/>
            <rFont val="Tahoma"/>
            <family val="2"/>
          </rPr>
          <t>This is the "WBSCM Description" on the approved SEPDS.</t>
        </r>
        <r>
          <rPr>
            <sz val="9"/>
            <color indexed="81"/>
            <rFont val="Tahoma"/>
            <family val="2"/>
          </rPr>
          <t xml:space="preserve">
</t>
        </r>
      </text>
    </comment>
    <comment ref="O6" authorId="0" shapeId="0" xr:uid="{00000000-0006-0000-0300-000005000000}">
      <text>
        <r>
          <rPr>
            <sz val="15"/>
            <color indexed="81"/>
            <rFont val="Tahoma"/>
            <family val="2"/>
          </rPr>
          <t>This is the "DF Inventory Drawdown per case" on the approved SEPDS.</t>
        </r>
      </text>
    </comment>
    <comment ref="P6" authorId="0" shapeId="0" xr:uid="{00000000-0006-0000-0300-000006000000}">
      <text>
        <r>
          <rPr>
            <sz val="15"/>
            <color indexed="81"/>
            <rFont val="Tahoma"/>
            <family val="2"/>
          </rPr>
          <t>This is the "Value per pound of DF (contract value)" on the approved SEPDS.</t>
        </r>
      </text>
    </comment>
    <comment ref="S6" authorId="0" shapeId="0" xr:uid="{00000000-0006-0000-0300-000007000000}">
      <text>
        <r>
          <rPr>
            <sz val="15"/>
            <color indexed="81"/>
            <rFont val="Tahoma"/>
            <family val="2"/>
          </rPr>
          <t>This is the "Value of DF per case" on the approved SEPDS.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3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3100-000002000000}">
      <text>
        <r>
          <rPr>
            <sz val="15"/>
            <color indexed="81"/>
            <rFont val="Tahoma"/>
            <family val="2"/>
          </rPr>
          <t xml:space="preserve">Number of units in a master case.
</t>
        </r>
      </text>
    </comment>
    <comment ref="J6" authorId="0" shapeId="0" xr:uid="{00000000-0006-0000-3100-000003000000}">
      <text>
        <r>
          <rPr>
            <sz val="15"/>
            <color indexed="81"/>
            <rFont val="Tahoma"/>
            <family val="2"/>
          </rPr>
          <t>This is the "WBSCM Item Code" on the approved SEPDS</t>
        </r>
      </text>
    </comment>
    <comment ref="K6" authorId="0" shapeId="0" xr:uid="{00000000-0006-0000-31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3100-000005000000}">
      <text>
        <r>
          <rPr>
            <sz val="15"/>
            <color indexed="81"/>
            <rFont val="Tahoma"/>
            <family val="2"/>
          </rPr>
          <t>This is the "DF Inventory Drawdown per case" on the approved SEPDS.</t>
        </r>
      </text>
    </comment>
    <comment ref="M6" authorId="0" shapeId="0" xr:uid="{00000000-0006-0000-3100-000006000000}">
      <text>
        <r>
          <rPr>
            <sz val="15"/>
            <color indexed="81"/>
            <rFont val="Tahoma"/>
            <family val="2"/>
          </rPr>
          <t>This is the "Value per pound of DF (contract value)" on the approved SEPDS.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2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200-000002000000}">
      <text>
        <r>
          <rPr>
            <sz val="15"/>
            <color indexed="81"/>
            <rFont val="Tahoma"/>
            <family val="2"/>
          </rPr>
          <t xml:space="preserve">Number of units in a master case.
</t>
        </r>
      </text>
    </comment>
    <comment ref="I6" authorId="0" shapeId="0" xr:uid="{00000000-0006-0000-3200-000003000000}">
      <text>
        <r>
          <rPr>
            <sz val="15"/>
            <color indexed="81"/>
            <rFont val="Tahoma"/>
            <family val="2"/>
          </rPr>
          <t>This is the "WBSCM Item Code" on the approved SEPDS</t>
        </r>
      </text>
    </comment>
    <comment ref="J6" authorId="0" shapeId="0" xr:uid="{00000000-0006-0000-32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200-000005000000}">
      <text>
        <r>
          <rPr>
            <sz val="15"/>
            <color indexed="81"/>
            <rFont val="Tahoma"/>
            <family val="2"/>
          </rPr>
          <t>This is the "DF Inventory Drawdown per case" on the approved SEPDS.</t>
        </r>
      </text>
    </comment>
    <comment ref="O6" authorId="0" shapeId="0" xr:uid="{00000000-0006-0000-3200-000006000000}">
      <text>
        <r>
          <rPr>
            <sz val="15"/>
            <color indexed="81"/>
            <rFont val="Tahoma"/>
            <family val="2"/>
          </rPr>
          <t>This is the "Value per pound of DF (contract value)" on the approved SEPDS.</t>
        </r>
      </text>
    </comment>
    <comment ref="R6" authorId="0" shapeId="0" xr:uid="{00000000-0006-0000-3200-000007000000}">
      <text>
        <r>
          <rPr>
            <sz val="15"/>
            <color indexed="81"/>
            <rFont val="Tahoma"/>
            <family val="2"/>
          </rPr>
          <t>This is the "Value of DF per case" on the approved SEPDS.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3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300-000002000000}">
      <text>
        <r>
          <rPr>
            <sz val="15"/>
            <color indexed="81"/>
            <rFont val="Tahoma"/>
            <family val="2"/>
          </rPr>
          <t xml:space="preserve">Number of units in a master case.
</t>
        </r>
      </text>
    </comment>
    <comment ref="I6" authorId="0" shapeId="0" xr:uid="{00000000-0006-0000-3300-000003000000}">
      <text>
        <r>
          <rPr>
            <sz val="15"/>
            <color indexed="81"/>
            <rFont val="Tahoma"/>
            <family val="2"/>
          </rPr>
          <t>This is the "WBSCM Item Code" on the approved SEPDS</t>
        </r>
      </text>
    </comment>
    <comment ref="J6" authorId="0" shapeId="0" xr:uid="{00000000-0006-0000-33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300-000005000000}">
      <text>
        <r>
          <rPr>
            <sz val="15"/>
            <color indexed="81"/>
            <rFont val="Tahoma"/>
            <family val="2"/>
          </rPr>
          <t>This is the "DF Inventory Drawdown per case" on the approved SEPDS.</t>
        </r>
      </text>
    </comment>
    <comment ref="O6" authorId="0" shapeId="0" xr:uid="{00000000-0006-0000-3300-000006000000}">
      <text>
        <r>
          <rPr>
            <sz val="15"/>
            <color indexed="81"/>
            <rFont val="Tahoma"/>
            <family val="2"/>
          </rPr>
          <t>This is the "Value per pound of DF (contract value)" on the approved SEPDS.</t>
        </r>
      </text>
    </comment>
    <comment ref="R6" authorId="0" shapeId="0" xr:uid="{00000000-0006-0000-3300-000007000000}">
      <text>
        <r>
          <rPr>
            <sz val="15"/>
            <color indexed="81"/>
            <rFont val="Tahoma"/>
            <family val="2"/>
          </rPr>
          <t>This is the "Value of DF per case" on the approved SEPDS.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4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400-000002000000}">
      <text>
        <r>
          <rPr>
            <sz val="15"/>
            <color indexed="81"/>
            <rFont val="Tahoma"/>
            <family val="2"/>
          </rPr>
          <t xml:space="preserve">Number of units in a master case.
</t>
        </r>
      </text>
    </comment>
    <comment ref="I6" authorId="0" shapeId="0" xr:uid="{00000000-0006-0000-3400-000003000000}">
      <text>
        <r>
          <rPr>
            <sz val="15"/>
            <color indexed="81"/>
            <rFont val="Tahoma"/>
            <family val="2"/>
          </rPr>
          <t>This is the "WBSCM Item Code" on the approved SEPDS</t>
        </r>
      </text>
    </comment>
    <comment ref="J6" authorId="0" shapeId="0" xr:uid="{00000000-0006-0000-34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400-000005000000}">
      <text>
        <r>
          <rPr>
            <sz val="15"/>
            <color indexed="81"/>
            <rFont val="Tahoma"/>
            <family val="2"/>
          </rPr>
          <t>This is the "DF Inventory Drawdown per case" on the approved SEPDS.</t>
        </r>
      </text>
    </comment>
    <comment ref="O6" authorId="0" shapeId="0" xr:uid="{00000000-0006-0000-3400-000006000000}">
      <text>
        <r>
          <rPr>
            <sz val="15"/>
            <color indexed="81"/>
            <rFont val="Tahoma"/>
            <family val="2"/>
          </rPr>
          <t>This is the "Value per pound of DF (contract value)" on the approved SEPDS.</t>
        </r>
      </text>
    </comment>
    <comment ref="R6" authorId="0" shapeId="0" xr:uid="{00000000-0006-0000-3400-000007000000}">
      <text>
        <r>
          <rPr>
            <sz val="15"/>
            <color indexed="81"/>
            <rFont val="Tahoma"/>
            <family val="2"/>
          </rPr>
          <t>This is the "Value of DF per case" on the approved SEPDS.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5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500-000002000000}">
      <text>
        <r>
          <rPr>
            <sz val="15"/>
            <color indexed="81"/>
            <rFont val="Tahoma"/>
            <family val="2"/>
          </rPr>
          <t xml:space="preserve">Number of units in a master case.
</t>
        </r>
      </text>
    </comment>
    <comment ref="I6" authorId="0" shapeId="0" xr:uid="{00000000-0006-0000-3500-000003000000}">
      <text>
        <r>
          <rPr>
            <sz val="15"/>
            <color indexed="81"/>
            <rFont val="Tahoma"/>
            <family val="2"/>
          </rPr>
          <t>This is the "WBSCM Item Code" on the approved SEPDS</t>
        </r>
      </text>
    </comment>
    <comment ref="J6" authorId="0" shapeId="0" xr:uid="{00000000-0006-0000-35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500-000005000000}">
      <text>
        <r>
          <rPr>
            <sz val="15"/>
            <color indexed="81"/>
            <rFont val="Tahoma"/>
            <family val="2"/>
          </rPr>
          <t>This is the "DF Inventory Drawdown per case" on the approved SEPDS.</t>
        </r>
      </text>
    </comment>
    <comment ref="O6" authorId="0" shapeId="0" xr:uid="{00000000-0006-0000-3500-000006000000}">
      <text>
        <r>
          <rPr>
            <sz val="15"/>
            <color indexed="81"/>
            <rFont val="Tahoma"/>
            <family val="2"/>
          </rPr>
          <t>This is the "Value per pound of DF (contract value)" on the approved SEPDS.</t>
        </r>
      </text>
    </comment>
    <comment ref="R6" authorId="0" shapeId="0" xr:uid="{00000000-0006-0000-3500-000007000000}">
      <text>
        <r>
          <rPr>
            <sz val="15"/>
            <color indexed="81"/>
            <rFont val="Tahoma"/>
            <family val="2"/>
          </rPr>
          <t>This is the "Value of DF per case" on the approved SEPDS.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36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3600-000002000000}">
      <text>
        <r>
          <rPr>
            <sz val="15"/>
            <color indexed="81"/>
            <rFont val="Tahoma"/>
            <family val="2"/>
          </rPr>
          <t xml:space="preserve">Number of units in a master case.
</t>
        </r>
      </text>
    </comment>
    <comment ref="J6" authorId="0" shapeId="0" xr:uid="{00000000-0006-0000-3600-000003000000}">
      <text>
        <r>
          <rPr>
            <sz val="15"/>
            <color indexed="81"/>
            <rFont val="Tahoma"/>
            <family val="2"/>
          </rPr>
          <t>This is the "WBSCM Item Code" on the approved SEPDS</t>
        </r>
      </text>
    </comment>
    <comment ref="K6" authorId="0" shapeId="0" xr:uid="{00000000-0006-0000-36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3600-000005000000}">
      <text>
        <r>
          <rPr>
            <sz val="15"/>
            <color indexed="81"/>
            <rFont val="Tahoma"/>
            <family val="2"/>
          </rPr>
          <t>This is the "DF Inventory Drawdown per case" on the approved SEPDS.</t>
        </r>
      </text>
    </comment>
    <comment ref="M6" authorId="0" shapeId="0" xr:uid="{00000000-0006-0000-3600-000006000000}">
      <text>
        <r>
          <rPr>
            <sz val="15"/>
            <color indexed="81"/>
            <rFont val="Tahoma"/>
            <family val="2"/>
          </rPr>
          <t>This is the "Value per pound of DF (contract value)" on the approved SEPDS.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7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700-000002000000}">
      <text>
        <r>
          <rPr>
            <sz val="15"/>
            <color indexed="81"/>
            <rFont val="Tahoma"/>
            <family val="2"/>
          </rPr>
          <t xml:space="preserve">Number of units in a master case.
</t>
        </r>
      </text>
    </comment>
    <comment ref="I6" authorId="0" shapeId="0" xr:uid="{00000000-0006-0000-3700-000003000000}">
      <text>
        <r>
          <rPr>
            <sz val="15"/>
            <color indexed="81"/>
            <rFont val="Tahoma"/>
            <family val="2"/>
          </rPr>
          <t>This is the "WBSCM Item Code" on the approved SEPDS</t>
        </r>
      </text>
    </comment>
    <comment ref="J6" authorId="0" shapeId="0" xr:uid="{00000000-0006-0000-37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700-000005000000}">
      <text>
        <r>
          <rPr>
            <sz val="15"/>
            <color indexed="81"/>
            <rFont val="Tahoma"/>
            <family val="2"/>
          </rPr>
          <t>This is the "DF Inventory Drawdown per case" on the approved SEPDS.</t>
        </r>
      </text>
    </comment>
    <comment ref="O6" authorId="0" shapeId="0" xr:uid="{00000000-0006-0000-3700-000006000000}">
      <text>
        <r>
          <rPr>
            <sz val="15"/>
            <color indexed="81"/>
            <rFont val="Tahoma"/>
            <family val="2"/>
          </rPr>
          <t>This is the "Value per pound of DF (contract value)" on the approved SEPDS.</t>
        </r>
      </text>
    </comment>
    <comment ref="R6" authorId="0" shapeId="0" xr:uid="{00000000-0006-0000-3700-000007000000}">
      <text>
        <r>
          <rPr>
            <sz val="15"/>
            <color indexed="81"/>
            <rFont val="Tahoma"/>
            <family val="2"/>
          </rPr>
          <t>This is the "Value of DF per case" on the approved SEPDS.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8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800-000002000000}">
      <text>
        <r>
          <rPr>
            <sz val="15"/>
            <color indexed="81"/>
            <rFont val="Tahoma"/>
            <family val="2"/>
          </rPr>
          <t xml:space="preserve">Number of units in a master case.
</t>
        </r>
      </text>
    </comment>
    <comment ref="I6" authorId="0" shapeId="0" xr:uid="{00000000-0006-0000-3800-000003000000}">
      <text>
        <r>
          <rPr>
            <sz val="15"/>
            <color indexed="81"/>
            <rFont val="Tahoma"/>
            <family val="2"/>
          </rPr>
          <t>This is the "WBSCM Item Code" on the approved SEPDS</t>
        </r>
      </text>
    </comment>
    <comment ref="J6" authorId="0" shapeId="0" xr:uid="{00000000-0006-0000-3800-000004000000}">
      <text>
        <r>
          <rPr>
            <sz val="15"/>
            <color indexed="81"/>
            <rFont val="Tahoma"/>
            <family val="2"/>
          </rPr>
          <t>This is the "WBSCM Description" on the approved SEPDS.</t>
        </r>
        <r>
          <rPr>
            <sz val="9"/>
            <color indexed="81"/>
            <rFont val="Tahoma"/>
            <family val="2"/>
          </rPr>
          <t xml:space="preserve">
</t>
        </r>
      </text>
    </comment>
    <comment ref="M6" authorId="0" shapeId="0" xr:uid="{00000000-0006-0000-3800-000005000000}">
      <text>
        <r>
          <rPr>
            <sz val="15"/>
            <color indexed="81"/>
            <rFont val="Tahoma"/>
            <family val="2"/>
          </rPr>
          <t>This is the "DF Inventory Drawdown per case" on the approved SEPDS.</t>
        </r>
      </text>
    </comment>
    <comment ref="N6" authorId="0" shapeId="0" xr:uid="{00000000-0006-0000-3800-000006000000}">
      <text>
        <r>
          <rPr>
            <sz val="15"/>
            <color indexed="81"/>
            <rFont val="Tahoma"/>
            <family val="2"/>
          </rPr>
          <t>This is the "Value per pound of DF (contract value)" on the approved SEPDS.</t>
        </r>
      </text>
    </comment>
    <comment ref="Q6" authorId="0" shapeId="0" xr:uid="{00000000-0006-0000-3800-000007000000}">
      <text>
        <r>
          <rPr>
            <sz val="15"/>
            <color indexed="81"/>
            <rFont val="Tahoma"/>
            <family val="2"/>
          </rPr>
          <t>This is the "Value of DF per case" on the approved SEPDS.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39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3900-000002000000}">
      <text>
        <r>
          <rPr>
            <sz val="15"/>
            <color indexed="81"/>
            <rFont val="Tahoma"/>
            <family val="2"/>
          </rPr>
          <t xml:space="preserve">Number of units in a master case.
</t>
        </r>
      </text>
    </comment>
    <comment ref="J6" authorId="0" shapeId="0" xr:uid="{00000000-0006-0000-3900-000003000000}">
      <text>
        <r>
          <rPr>
            <sz val="15"/>
            <color indexed="81"/>
            <rFont val="Tahoma"/>
            <family val="2"/>
          </rPr>
          <t>This is the "WBSCM Item Code" on the approved SEPDS</t>
        </r>
      </text>
    </comment>
    <comment ref="K6" authorId="0" shapeId="0" xr:uid="{00000000-0006-0000-39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3900-000005000000}">
      <text>
        <r>
          <rPr>
            <sz val="15"/>
            <color indexed="81"/>
            <rFont val="Tahoma"/>
            <family val="2"/>
          </rPr>
          <t>This is the "DF Inventory Drawdown per case" on the approved SEPDS.</t>
        </r>
      </text>
    </comment>
    <comment ref="M6" authorId="0" shapeId="0" xr:uid="{00000000-0006-0000-3900-000006000000}">
      <text>
        <r>
          <rPr>
            <sz val="15"/>
            <color indexed="81"/>
            <rFont val="Tahoma"/>
            <family val="2"/>
          </rPr>
          <t>This is the "Value per pound of DF (contract value)" on the approved SEPDS.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3A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3A00-000002000000}">
      <text>
        <r>
          <rPr>
            <sz val="15"/>
            <color indexed="81"/>
            <rFont val="Tahoma"/>
            <family val="2"/>
          </rPr>
          <t xml:space="preserve">Number of units in a master case.
</t>
        </r>
      </text>
    </comment>
    <comment ref="J6" authorId="0" shapeId="0" xr:uid="{00000000-0006-0000-3A00-000003000000}">
      <text>
        <r>
          <rPr>
            <sz val="15"/>
            <color indexed="81"/>
            <rFont val="Tahoma"/>
            <family val="2"/>
          </rPr>
          <t>This is the "WBSCM Item Code" on the approved SEPDS</t>
        </r>
      </text>
    </comment>
    <comment ref="K6" authorId="0" shapeId="0" xr:uid="{00000000-0006-0000-3A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3A00-000005000000}">
      <text>
        <r>
          <rPr>
            <sz val="15"/>
            <color indexed="81"/>
            <rFont val="Tahoma"/>
            <family val="2"/>
          </rPr>
          <t>This is the "DF Inventory Drawdown per case" on the approved SEPDS.</t>
        </r>
      </text>
    </comment>
    <comment ref="M6" authorId="0" shapeId="0" xr:uid="{00000000-0006-0000-3A00-000006000000}">
      <text>
        <r>
          <rPr>
            <sz val="15"/>
            <color indexed="81"/>
            <rFont val="Tahoma"/>
            <family val="2"/>
          </rPr>
          <t>This is the "Value per pound of DF (contract value)" on the approved SEPDS.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5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500-000002000000}">
      <text>
        <r>
          <rPr>
            <sz val="15"/>
            <color indexed="81"/>
            <rFont val="Tahoma"/>
            <family val="2"/>
          </rPr>
          <t xml:space="preserve">Number of units in a master case.
</t>
        </r>
      </text>
    </comment>
    <comment ref="I6" authorId="0" shapeId="0" xr:uid="{00000000-0006-0000-0500-000003000000}">
      <text>
        <r>
          <rPr>
            <sz val="15"/>
            <color indexed="81"/>
            <rFont val="Tahoma"/>
            <family val="2"/>
          </rPr>
          <t>This is the "WBSCM Item Code" on the approved SEPDS</t>
        </r>
      </text>
    </comment>
    <comment ref="J6" authorId="0" shapeId="0" xr:uid="{00000000-0006-0000-05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500-000005000000}">
      <text>
        <r>
          <rPr>
            <sz val="15"/>
            <color indexed="81"/>
            <rFont val="Tahoma"/>
            <family val="2"/>
          </rPr>
          <t>This is the "DF Inventory Drawdown per case" on the approved SEPDS.</t>
        </r>
      </text>
    </comment>
    <comment ref="O6" authorId="0" shapeId="0" xr:uid="{00000000-0006-0000-0500-000006000000}">
      <text>
        <r>
          <rPr>
            <sz val="15"/>
            <color indexed="81"/>
            <rFont val="Tahoma"/>
            <family val="2"/>
          </rPr>
          <t>This is the "Value per pound of DF (contract value)" on the approved SEPDS.</t>
        </r>
      </text>
    </comment>
    <comment ref="R6" authorId="0" shapeId="0" xr:uid="{00000000-0006-0000-0500-000007000000}">
      <text>
        <r>
          <rPr>
            <sz val="15"/>
            <color indexed="81"/>
            <rFont val="Tahoma"/>
            <family val="2"/>
          </rPr>
          <t>This is the "Value of DF per case" on the approved SEPDS.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B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B00-000002000000}">
      <text>
        <r>
          <rPr>
            <sz val="15"/>
            <color indexed="81"/>
            <rFont val="Tahoma"/>
            <family val="2"/>
          </rPr>
          <t xml:space="preserve">Number of units in a master case.
</t>
        </r>
      </text>
    </comment>
    <comment ref="I6" authorId="0" shapeId="0" xr:uid="{00000000-0006-0000-3B00-000003000000}">
      <text>
        <r>
          <rPr>
            <sz val="15"/>
            <color indexed="81"/>
            <rFont val="Tahoma"/>
            <family val="2"/>
          </rPr>
          <t>This is the "WBSCM Item Code" on the approved SEPDS</t>
        </r>
      </text>
    </comment>
    <comment ref="J6" authorId="0" shapeId="0" xr:uid="{00000000-0006-0000-3B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B00-000005000000}">
      <text>
        <r>
          <rPr>
            <sz val="15"/>
            <color indexed="81"/>
            <rFont val="Tahoma"/>
            <family val="2"/>
          </rPr>
          <t>This is the "DF Inventory Drawdown per case" on the approved SEPDS.</t>
        </r>
      </text>
    </comment>
    <comment ref="O6" authorId="0" shapeId="0" xr:uid="{00000000-0006-0000-3B00-000006000000}">
      <text>
        <r>
          <rPr>
            <sz val="15"/>
            <color indexed="81"/>
            <rFont val="Tahoma"/>
            <family val="2"/>
          </rPr>
          <t>This is the "Value per pound of DF (contract value)" on the approved SEPDS.</t>
        </r>
      </text>
    </comment>
    <comment ref="R6" authorId="0" shapeId="0" xr:uid="{00000000-0006-0000-3B00-000007000000}">
      <text>
        <r>
          <rPr>
            <sz val="15"/>
            <color indexed="81"/>
            <rFont val="Tahoma"/>
            <family val="2"/>
          </rPr>
          <t>This is the "Value of DF per case" on the approved SEPDS.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C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C00-000002000000}">
      <text>
        <r>
          <rPr>
            <sz val="15"/>
            <color indexed="81"/>
            <rFont val="Tahoma"/>
            <family val="2"/>
          </rPr>
          <t xml:space="preserve">Number of units in a master case.
</t>
        </r>
      </text>
    </comment>
    <comment ref="I6" authorId="0" shapeId="0" xr:uid="{00000000-0006-0000-3C00-000003000000}">
      <text>
        <r>
          <rPr>
            <sz val="15"/>
            <color indexed="81"/>
            <rFont val="Tahoma"/>
            <family val="2"/>
          </rPr>
          <t>This is the "WBSCM Item Code" on the approved SEPDS</t>
        </r>
      </text>
    </comment>
    <comment ref="J6" authorId="0" shapeId="0" xr:uid="{00000000-0006-0000-3C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C00-000005000000}">
      <text>
        <r>
          <rPr>
            <sz val="15"/>
            <color indexed="81"/>
            <rFont val="Tahoma"/>
            <family val="2"/>
          </rPr>
          <t>This is the "DF Inventory Drawdown per case" on the approved SEPDS.</t>
        </r>
      </text>
    </comment>
    <comment ref="O6" authorId="0" shapeId="0" xr:uid="{00000000-0006-0000-3C00-000006000000}">
      <text>
        <r>
          <rPr>
            <sz val="15"/>
            <color indexed="81"/>
            <rFont val="Tahoma"/>
            <family val="2"/>
          </rPr>
          <t>This is the "Value per pound of DF (contract value)" on the approved SEPDS.</t>
        </r>
      </text>
    </comment>
    <comment ref="R6" authorId="0" shapeId="0" xr:uid="{00000000-0006-0000-3C00-000007000000}">
      <text>
        <r>
          <rPr>
            <sz val="15"/>
            <color indexed="81"/>
            <rFont val="Tahoma"/>
            <family val="2"/>
          </rPr>
          <t>This is the "Value of DF per case" on the approved SEPDS.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D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D00-000002000000}">
      <text>
        <r>
          <rPr>
            <sz val="15"/>
            <color indexed="81"/>
            <rFont val="Tahoma"/>
            <family val="2"/>
          </rPr>
          <t xml:space="preserve">Number of units in a master case.
</t>
        </r>
      </text>
    </comment>
    <comment ref="I6" authorId="0" shapeId="0" xr:uid="{00000000-0006-0000-3D00-000003000000}">
      <text>
        <r>
          <rPr>
            <sz val="15"/>
            <color indexed="81"/>
            <rFont val="Tahoma"/>
            <family val="2"/>
          </rPr>
          <t>This is the "WBSCM Item Code" on the approved SEPDS</t>
        </r>
      </text>
    </comment>
    <comment ref="J6" authorId="0" shapeId="0" xr:uid="{00000000-0006-0000-3D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D00-000005000000}">
      <text>
        <r>
          <rPr>
            <sz val="15"/>
            <color indexed="81"/>
            <rFont val="Tahoma"/>
            <family val="2"/>
          </rPr>
          <t>This is the "DF Inventory Drawdown per case" on the approved SEPDS.</t>
        </r>
      </text>
    </comment>
    <comment ref="O6" authorId="0" shapeId="0" xr:uid="{00000000-0006-0000-3D00-000006000000}">
      <text>
        <r>
          <rPr>
            <sz val="15"/>
            <color indexed="81"/>
            <rFont val="Tahoma"/>
            <family val="2"/>
          </rPr>
          <t>This is the "Value per pound of DF (contract value)" on the approved SEPDS.</t>
        </r>
      </text>
    </comment>
    <comment ref="R6" authorId="0" shapeId="0" xr:uid="{00000000-0006-0000-3D00-000007000000}">
      <text>
        <r>
          <rPr>
            <sz val="15"/>
            <color indexed="81"/>
            <rFont val="Tahoma"/>
            <family val="2"/>
          </rPr>
          <t>This is the "Value of DF per case" on the approved SEPDS.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3E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3E00-000002000000}">
      <text>
        <r>
          <rPr>
            <sz val="15"/>
            <color indexed="81"/>
            <rFont val="Tahoma"/>
            <family val="2"/>
          </rPr>
          <t xml:space="preserve">Number of units in a master case.
</t>
        </r>
      </text>
    </comment>
    <comment ref="J6" authorId="0" shapeId="0" xr:uid="{00000000-0006-0000-3E00-000003000000}">
      <text>
        <r>
          <rPr>
            <sz val="15"/>
            <color indexed="81"/>
            <rFont val="Tahoma"/>
            <family val="2"/>
          </rPr>
          <t>This is the "WBSCM Item Code" on the approved SEPDS</t>
        </r>
      </text>
    </comment>
    <comment ref="K6" authorId="0" shapeId="0" xr:uid="{00000000-0006-0000-3E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3E00-000005000000}">
      <text>
        <r>
          <rPr>
            <sz val="15"/>
            <color indexed="81"/>
            <rFont val="Tahoma"/>
            <family val="2"/>
          </rPr>
          <t>This is the "DF Inventory Drawdown per case" on the approved SEPDS.</t>
        </r>
      </text>
    </comment>
    <comment ref="M6" authorId="0" shapeId="0" xr:uid="{00000000-0006-0000-3E00-000006000000}">
      <text>
        <r>
          <rPr>
            <sz val="15"/>
            <color indexed="81"/>
            <rFont val="Tahoma"/>
            <family val="2"/>
          </rPr>
          <t>This is the "Value per pound of DF (contract value)" on the approved SEPDS.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3F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3F00-000002000000}">
      <text>
        <r>
          <rPr>
            <sz val="15"/>
            <color indexed="81"/>
            <rFont val="Tahoma"/>
            <family val="2"/>
          </rPr>
          <t xml:space="preserve">Number of units in a master case.
</t>
        </r>
      </text>
    </comment>
    <comment ref="I6" authorId="0" shapeId="0" xr:uid="{00000000-0006-0000-3F00-000003000000}">
      <text>
        <r>
          <rPr>
            <sz val="15"/>
            <color indexed="81"/>
            <rFont val="Tahoma"/>
            <family val="2"/>
          </rPr>
          <t>This is the "WBSCM Item Code" on the approved SEPDS</t>
        </r>
      </text>
    </comment>
    <comment ref="J6" authorId="0" shapeId="0" xr:uid="{00000000-0006-0000-3F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3F00-000005000000}">
      <text>
        <r>
          <rPr>
            <sz val="15"/>
            <color indexed="81"/>
            <rFont val="Tahoma"/>
            <family val="2"/>
          </rPr>
          <t>This is the "DF Inventory Drawdown per case" on the approved SEPDS.</t>
        </r>
      </text>
    </comment>
    <comment ref="O6" authorId="0" shapeId="0" xr:uid="{00000000-0006-0000-3F00-000006000000}">
      <text>
        <r>
          <rPr>
            <sz val="15"/>
            <color indexed="81"/>
            <rFont val="Tahoma"/>
            <family val="2"/>
          </rPr>
          <t>This is the "Value per pound of DF (contract value)" on the approved SEPDS.</t>
        </r>
      </text>
    </comment>
    <comment ref="R6" authorId="0" shapeId="0" xr:uid="{00000000-0006-0000-3F00-000007000000}">
      <text>
        <r>
          <rPr>
            <sz val="15"/>
            <color indexed="81"/>
            <rFont val="Tahoma"/>
            <family val="2"/>
          </rPr>
          <t>This is the "Value of DF per case" on the approved SEPDS.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000-000002000000}">
      <text>
        <r>
          <rPr>
            <sz val="15"/>
            <color indexed="81"/>
            <rFont val="Tahoma"/>
            <family val="2"/>
          </rPr>
          <t xml:space="preserve">Number of units in a master case.
</t>
        </r>
      </text>
    </comment>
    <comment ref="I6" authorId="0" shapeId="0" xr:uid="{00000000-0006-0000-4000-000003000000}">
      <text>
        <r>
          <rPr>
            <sz val="15"/>
            <color indexed="81"/>
            <rFont val="Tahoma"/>
            <family val="2"/>
          </rPr>
          <t>This is the "WBSCM Item Code" on the approved SEPDS</t>
        </r>
      </text>
    </comment>
    <comment ref="J6" authorId="0" shapeId="0" xr:uid="{00000000-0006-0000-40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000-000005000000}">
      <text>
        <r>
          <rPr>
            <sz val="15"/>
            <color indexed="81"/>
            <rFont val="Tahoma"/>
            <family val="2"/>
          </rPr>
          <t>This is the "DF Inventory Drawdown per case" on the approved SEPDS.</t>
        </r>
      </text>
    </comment>
    <comment ref="O6" authorId="0" shapeId="0" xr:uid="{00000000-0006-0000-4000-000006000000}">
      <text>
        <r>
          <rPr>
            <sz val="15"/>
            <color indexed="81"/>
            <rFont val="Tahoma"/>
            <family val="2"/>
          </rPr>
          <t>This is the "Value per pound of DF (contract value)" on the approved SEPDS.</t>
        </r>
      </text>
    </comment>
    <comment ref="R6" authorId="0" shapeId="0" xr:uid="{00000000-0006-0000-4000-000007000000}">
      <text>
        <r>
          <rPr>
            <sz val="15"/>
            <color indexed="81"/>
            <rFont val="Tahoma"/>
            <family val="2"/>
          </rPr>
          <t>This is the "Value of DF per case" on the approved SEPDS.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4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4100-000002000000}">
      <text>
        <r>
          <rPr>
            <sz val="15"/>
            <color indexed="81"/>
            <rFont val="Tahoma"/>
            <family val="2"/>
          </rPr>
          <t xml:space="preserve">Number of units in a master case.
</t>
        </r>
      </text>
    </comment>
    <comment ref="J6" authorId="0" shapeId="0" xr:uid="{00000000-0006-0000-4100-000003000000}">
      <text>
        <r>
          <rPr>
            <sz val="15"/>
            <color indexed="81"/>
            <rFont val="Tahoma"/>
            <family val="2"/>
          </rPr>
          <t>This is the "WBSCM Item Code" on the approved SEPDS</t>
        </r>
      </text>
    </comment>
    <comment ref="K6" authorId="0" shapeId="0" xr:uid="{00000000-0006-0000-41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4100-000005000000}">
      <text>
        <r>
          <rPr>
            <sz val="15"/>
            <color indexed="81"/>
            <rFont val="Tahoma"/>
            <family val="2"/>
          </rPr>
          <t>This is the "DF Inventory Drawdown per case" on the approved SEPDS.</t>
        </r>
      </text>
    </comment>
    <comment ref="M6" authorId="0" shapeId="0" xr:uid="{00000000-0006-0000-4100-000006000000}">
      <text>
        <r>
          <rPr>
            <sz val="15"/>
            <color indexed="81"/>
            <rFont val="Tahoma"/>
            <family val="2"/>
          </rPr>
          <t>This is the "Value per pound of DF (contract value)" on the approved SEPDS.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2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200-000002000000}">
      <text>
        <r>
          <rPr>
            <sz val="15"/>
            <color indexed="81"/>
            <rFont val="Tahoma"/>
            <family val="2"/>
          </rPr>
          <t xml:space="preserve">Number of units in a master case.
</t>
        </r>
      </text>
    </comment>
    <comment ref="I6" authorId="0" shapeId="0" xr:uid="{00000000-0006-0000-4200-000003000000}">
      <text>
        <r>
          <rPr>
            <sz val="15"/>
            <color indexed="81"/>
            <rFont val="Tahoma"/>
            <family val="2"/>
          </rPr>
          <t>This is the "WBSCM Item Code" on the approved SEPDS</t>
        </r>
      </text>
    </comment>
    <comment ref="J6" authorId="0" shapeId="0" xr:uid="{00000000-0006-0000-42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200-000005000000}">
      <text>
        <r>
          <rPr>
            <sz val="15"/>
            <color indexed="81"/>
            <rFont val="Tahoma"/>
            <family val="2"/>
          </rPr>
          <t>This is the "DF Inventory Drawdown per case" on the approved SEPDS.</t>
        </r>
      </text>
    </comment>
    <comment ref="O6" authorId="0" shapeId="0" xr:uid="{00000000-0006-0000-4200-000006000000}">
      <text>
        <r>
          <rPr>
            <sz val="15"/>
            <color indexed="81"/>
            <rFont val="Tahoma"/>
            <family val="2"/>
          </rPr>
          <t>This is the "Value per pound of DF (contract value)" on the approved SEPDS.</t>
        </r>
      </text>
    </comment>
    <comment ref="R6" authorId="0" shapeId="0" xr:uid="{00000000-0006-0000-4200-000007000000}">
      <text>
        <r>
          <rPr>
            <sz val="15"/>
            <color indexed="81"/>
            <rFont val="Tahoma"/>
            <family val="2"/>
          </rPr>
          <t>This is the "Value of DF per case" on the approved SEPDS.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43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4300-000002000000}">
      <text>
        <r>
          <rPr>
            <sz val="15"/>
            <color indexed="81"/>
            <rFont val="Tahoma"/>
            <family val="2"/>
          </rPr>
          <t xml:space="preserve">Number of units in a master case.
</t>
        </r>
      </text>
    </comment>
    <comment ref="J6" authorId="0" shapeId="0" xr:uid="{00000000-0006-0000-4300-000003000000}">
      <text>
        <r>
          <rPr>
            <sz val="15"/>
            <color indexed="81"/>
            <rFont val="Tahoma"/>
            <family val="2"/>
          </rPr>
          <t>This is the "WBSCM Item Code" on the approved SEPDS</t>
        </r>
      </text>
    </comment>
    <comment ref="K6" authorId="0" shapeId="0" xr:uid="{00000000-0006-0000-43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4300-000005000000}">
      <text>
        <r>
          <rPr>
            <sz val="15"/>
            <color indexed="81"/>
            <rFont val="Tahoma"/>
            <family val="2"/>
          </rPr>
          <t>This is the "DF Inventory Drawdown per case" on the approved SEPDS.</t>
        </r>
      </text>
    </comment>
    <comment ref="M6" authorId="0" shapeId="0" xr:uid="{00000000-0006-0000-4300-000006000000}">
      <text>
        <r>
          <rPr>
            <sz val="15"/>
            <color indexed="81"/>
            <rFont val="Tahoma"/>
            <family val="2"/>
          </rPr>
          <t>This is the "Value per pound of DF (contract value)" on the approved SEPDS.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4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400-000002000000}">
      <text>
        <r>
          <rPr>
            <sz val="15"/>
            <color indexed="81"/>
            <rFont val="Tahoma"/>
            <family val="2"/>
          </rPr>
          <t xml:space="preserve">Number of units in a master case.
</t>
        </r>
      </text>
    </comment>
    <comment ref="I6" authorId="0" shapeId="0" xr:uid="{00000000-0006-0000-4400-000003000000}">
      <text>
        <r>
          <rPr>
            <sz val="15"/>
            <color indexed="81"/>
            <rFont val="Tahoma"/>
            <family val="2"/>
          </rPr>
          <t>This is the "WBSCM Item Code" on the approved SEPDS</t>
        </r>
      </text>
    </comment>
    <comment ref="J6" authorId="0" shapeId="0" xr:uid="{00000000-0006-0000-4400-000004000000}">
      <text>
        <r>
          <rPr>
            <sz val="15"/>
            <color indexed="81"/>
            <rFont val="Tahoma"/>
            <family val="2"/>
          </rPr>
          <t>This is the "WBSCM Description" on the approved SEPDS.</t>
        </r>
        <r>
          <rPr>
            <sz val="9"/>
            <color indexed="81"/>
            <rFont val="Tahoma"/>
            <family val="2"/>
          </rPr>
          <t xml:space="preserve">
</t>
        </r>
      </text>
    </comment>
    <comment ref="M6" authorId="0" shapeId="0" xr:uid="{00000000-0006-0000-4400-000005000000}">
      <text>
        <r>
          <rPr>
            <sz val="15"/>
            <color indexed="81"/>
            <rFont val="Tahoma"/>
            <family val="2"/>
          </rPr>
          <t>This is the "DF Inventory Drawdown per case" on the approved SEPDS.</t>
        </r>
      </text>
    </comment>
    <comment ref="N6" authorId="0" shapeId="0" xr:uid="{00000000-0006-0000-4400-000006000000}">
      <text>
        <r>
          <rPr>
            <sz val="15"/>
            <color indexed="81"/>
            <rFont val="Tahoma"/>
            <family val="2"/>
          </rPr>
          <t>This is the "Value per pound of DF (contract value)" on the approved SEPDS.</t>
        </r>
      </text>
    </comment>
    <comment ref="Q6" authorId="0" shapeId="0" xr:uid="{00000000-0006-0000-4400-000007000000}">
      <text>
        <r>
          <rPr>
            <sz val="15"/>
            <color indexed="81"/>
            <rFont val="Tahoma"/>
            <family val="2"/>
          </rPr>
          <t>This is the "Value of DF per case" on the approved SEPDS.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6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600-000002000000}">
      <text>
        <r>
          <rPr>
            <sz val="15"/>
            <color indexed="81"/>
            <rFont val="Tahoma"/>
            <family val="2"/>
          </rPr>
          <t xml:space="preserve">Number of units in a master case.
</t>
        </r>
      </text>
    </comment>
    <comment ref="I6" authorId="0" shapeId="0" xr:uid="{00000000-0006-0000-0600-000003000000}">
      <text>
        <r>
          <rPr>
            <sz val="15"/>
            <color indexed="81"/>
            <rFont val="Tahoma"/>
            <family val="2"/>
          </rPr>
          <t>This is the "WBSCM Item Code" on the approved SEPDS</t>
        </r>
      </text>
    </comment>
    <comment ref="J6" authorId="0" shapeId="0" xr:uid="{00000000-0006-0000-06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600-000005000000}">
      <text>
        <r>
          <rPr>
            <sz val="15"/>
            <color indexed="81"/>
            <rFont val="Tahoma"/>
            <family val="2"/>
          </rPr>
          <t>This is the "DF Inventory Drawdown per case" on the approved SEPDS.</t>
        </r>
      </text>
    </comment>
    <comment ref="O6" authorId="0" shapeId="0" xr:uid="{00000000-0006-0000-0600-000006000000}">
      <text>
        <r>
          <rPr>
            <sz val="15"/>
            <color indexed="81"/>
            <rFont val="Tahoma"/>
            <family val="2"/>
          </rPr>
          <t>This is the "Value per pound of DF (contract value)" on the approved SEPDS.</t>
        </r>
      </text>
    </comment>
    <comment ref="R6" authorId="0" shapeId="0" xr:uid="{00000000-0006-0000-0600-000007000000}">
      <text>
        <r>
          <rPr>
            <sz val="15"/>
            <color indexed="81"/>
            <rFont val="Tahoma"/>
            <family val="2"/>
          </rPr>
          <t>This is the "Value of DF per case" on the approved SEPDS.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5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500-000002000000}">
      <text>
        <r>
          <rPr>
            <sz val="15"/>
            <color indexed="81"/>
            <rFont val="Tahoma"/>
            <family val="2"/>
          </rPr>
          <t xml:space="preserve">Number of units in a master case.
</t>
        </r>
      </text>
    </comment>
    <comment ref="I6" authorId="0" shapeId="0" xr:uid="{00000000-0006-0000-4500-000003000000}">
      <text>
        <r>
          <rPr>
            <sz val="15"/>
            <color indexed="81"/>
            <rFont val="Tahoma"/>
            <family val="2"/>
          </rPr>
          <t>This is the "WBSCM Item Code" on the approved SEPDS</t>
        </r>
      </text>
    </comment>
    <comment ref="J6" authorId="0" shapeId="0" xr:uid="{00000000-0006-0000-45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500-000005000000}">
      <text>
        <r>
          <rPr>
            <sz val="15"/>
            <color indexed="81"/>
            <rFont val="Tahoma"/>
            <family val="2"/>
          </rPr>
          <t>This is the "DF Inventory Drawdown per case" on the approved SEPDS.</t>
        </r>
      </text>
    </comment>
    <comment ref="O6" authorId="0" shapeId="0" xr:uid="{00000000-0006-0000-4500-000006000000}">
      <text>
        <r>
          <rPr>
            <sz val="15"/>
            <color indexed="81"/>
            <rFont val="Tahoma"/>
            <family val="2"/>
          </rPr>
          <t>This is the "Value per pound of DF (contract value)" on the approved SEPDS.</t>
        </r>
      </text>
    </comment>
    <comment ref="R6" authorId="0" shapeId="0" xr:uid="{00000000-0006-0000-4500-000007000000}">
      <text>
        <r>
          <rPr>
            <sz val="15"/>
            <color indexed="81"/>
            <rFont val="Tahoma"/>
            <family val="2"/>
          </rPr>
          <t>This is the "Value of DF per case" on the approved SEPDS.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46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4600-000002000000}">
      <text>
        <r>
          <rPr>
            <sz val="15"/>
            <color indexed="81"/>
            <rFont val="Tahoma"/>
            <family val="2"/>
          </rPr>
          <t xml:space="preserve">Number of units in a master case.
</t>
        </r>
      </text>
    </comment>
    <comment ref="J6" authorId="0" shapeId="0" xr:uid="{00000000-0006-0000-4600-000003000000}">
      <text>
        <r>
          <rPr>
            <sz val="15"/>
            <color indexed="81"/>
            <rFont val="Tahoma"/>
            <family val="2"/>
          </rPr>
          <t>This is the "WBSCM Item Code" on the approved SEPDS</t>
        </r>
      </text>
    </comment>
    <comment ref="K6" authorId="0" shapeId="0" xr:uid="{00000000-0006-0000-46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4600-000005000000}">
      <text>
        <r>
          <rPr>
            <sz val="15"/>
            <color indexed="81"/>
            <rFont val="Tahoma"/>
            <family val="2"/>
          </rPr>
          <t>This is the "DF Inventory Drawdown per case" on the approved SEPDS.</t>
        </r>
      </text>
    </comment>
    <comment ref="M6" authorId="0" shapeId="0" xr:uid="{00000000-0006-0000-4600-000006000000}">
      <text>
        <r>
          <rPr>
            <sz val="15"/>
            <color indexed="81"/>
            <rFont val="Tahoma"/>
            <family val="2"/>
          </rPr>
          <t>This is the "Value per pound of DF (contract value)" on the approved SEPDS.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47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4700-000002000000}">
      <text>
        <r>
          <rPr>
            <sz val="15"/>
            <color indexed="81"/>
            <rFont val="Tahoma"/>
            <family val="2"/>
          </rPr>
          <t xml:space="preserve">Number of units in a master case.
</t>
        </r>
      </text>
    </comment>
    <comment ref="J6" authorId="0" shapeId="0" xr:uid="{00000000-0006-0000-4700-000003000000}">
      <text>
        <r>
          <rPr>
            <sz val="15"/>
            <color indexed="81"/>
            <rFont val="Tahoma"/>
            <family val="2"/>
          </rPr>
          <t>This is the "WBSCM Item Code" on the approved SEPDS</t>
        </r>
      </text>
    </comment>
    <comment ref="K6" authorId="0" shapeId="0" xr:uid="{00000000-0006-0000-47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4700-000005000000}">
      <text>
        <r>
          <rPr>
            <sz val="15"/>
            <color indexed="81"/>
            <rFont val="Tahoma"/>
            <family val="2"/>
          </rPr>
          <t>This is the "DF Inventory Drawdown per case" on the approved SEPDS.</t>
        </r>
      </text>
    </comment>
    <comment ref="M6" authorId="0" shapeId="0" xr:uid="{00000000-0006-0000-4700-000006000000}">
      <text>
        <r>
          <rPr>
            <sz val="15"/>
            <color indexed="81"/>
            <rFont val="Tahoma"/>
            <family val="2"/>
          </rPr>
          <t>This is the "Value per pound of DF (contract value)" on the approved SEPDS.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8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800-000002000000}">
      <text>
        <r>
          <rPr>
            <sz val="15"/>
            <color indexed="81"/>
            <rFont val="Tahoma"/>
            <family val="2"/>
          </rPr>
          <t xml:space="preserve">Number of units in a master case.
</t>
        </r>
      </text>
    </comment>
    <comment ref="I6" authorId="0" shapeId="0" xr:uid="{00000000-0006-0000-4800-000003000000}">
      <text>
        <r>
          <rPr>
            <sz val="15"/>
            <color indexed="81"/>
            <rFont val="Tahoma"/>
            <family val="2"/>
          </rPr>
          <t>This is the "WBSCM Item Code" on the approved SEPDS</t>
        </r>
      </text>
    </comment>
    <comment ref="J6" authorId="0" shapeId="0" xr:uid="{00000000-0006-0000-48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800-000005000000}">
      <text>
        <r>
          <rPr>
            <sz val="15"/>
            <color indexed="81"/>
            <rFont val="Tahoma"/>
            <family val="2"/>
          </rPr>
          <t>This is the "DF Inventory Drawdown per case" on the approved SEPDS.</t>
        </r>
      </text>
    </comment>
    <comment ref="O6" authorId="0" shapeId="0" xr:uid="{00000000-0006-0000-4800-000006000000}">
      <text>
        <r>
          <rPr>
            <sz val="15"/>
            <color indexed="81"/>
            <rFont val="Tahoma"/>
            <family val="2"/>
          </rPr>
          <t>This is the "Value per pound of DF (contract value)" on the approved SEPDS.</t>
        </r>
      </text>
    </comment>
    <comment ref="R6" authorId="0" shapeId="0" xr:uid="{00000000-0006-0000-4800-000007000000}">
      <text>
        <r>
          <rPr>
            <sz val="15"/>
            <color indexed="81"/>
            <rFont val="Tahoma"/>
            <family val="2"/>
          </rPr>
          <t>This is the "Value of DF per case" on the approved SEPDS.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Tiffany Riad</author>
    <author>Kristi Baso</author>
  </authors>
  <commentList>
    <comment ref="C6" authorId="0" shapeId="0" xr:uid="{00000000-0006-0000-49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900-000002000000}">
      <text>
        <r>
          <rPr>
            <sz val="15"/>
            <color indexed="81"/>
            <rFont val="Tahoma"/>
            <family val="2"/>
          </rPr>
          <t xml:space="preserve">Number of units in a master case.
</t>
        </r>
      </text>
    </comment>
    <comment ref="I6" authorId="0" shapeId="0" xr:uid="{00000000-0006-0000-4900-000003000000}">
      <text>
        <r>
          <rPr>
            <sz val="15"/>
            <color indexed="81"/>
            <rFont val="Tahoma"/>
            <family val="2"/>
          </rPr>
          <t>This is the "WBSCM Item Code" on the approved SEPDS</t>
        </r>
      </text>
    </comment>
    <comment ref="J6" authorId="0" shapeId="0" xr:uid="{00000000-0006-0000-49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900-000005000000}">
      <text>
        <r>
          <rPr>
            <sz val="15"/>
            <color indexed="81"/>
            <rFont val="Tahoma"/>
            <family val="2"/>
          </rPr>
          <t>This is the "DF Inventory Drawdown per case" on the approved SEPDS.</t>
        </r>
      </text>
    </comment>
    <comment ref="O6" authorId="0" shapeId="0" xr:uid="{00000000-0006-0000-4900-000006000000}">
      <text>
        <r>
          <rPr>
            <sz val="15"/>
            <color indexed="81"/>
            <rFont val="Tahoma"/>
            <family val="2"/>
          </rPr>
          <t>This is the "Value per pound of DF (contract value)" on the approved SEPDS.</t>
        </r>
      </text>
    </comment>
    <comment ref="R6" authorId="0" shapeId="0" xr:uid="{00000000-0006-0000-4900-000007000000}">
      <text>
        <r>
          <rPr>
            <sz val="15"/>
            <color indexed="81"/>
            <rFont val="Tahoma"/>
            <family val="2"/>
          </rPr>
          <t>This is the "Value of DF per case" on the approved SEPDS.</t>
        </r>
      </text>
    </comment>
    <comment ref="C15" authorId="1" shapeId="0" xr:uid="{00000000-0006-0000-4900-000008000000}">
      <text>
        <r>
          <rPr>
            <b/>
            <sz val="9"/>
            <color indexed="81"/>
            <rFont val="Tahoma"/>
            <family val="2"/>
          </rPr>
          <t>Kristi Baso:</t>
        </r>
        <r>
          <rPr>
            <sz val="9"/>
            <color indexed="81"/>
            <rFont val="Tahoma"/>
            <family val="2"/>
          </rPr>
          <t xml:space="preserve">
OLD PN 103411</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Tiffany Riad</author>
    <author>Kristi Baso</author>
  </authors>
  <commentList>
    <comment ref="D6" authorId="0" shapeId="0" xr:uid="{00000000-0006-0000-4A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4A00-000002000000}">
      <text>
        <r>
          <rPr>
            <sz val="15"/>
            <color indexed="81"/>
            <rFont val="Tahoma"/>
            <family val="2"/>
          </rPr>
          <t xml:space="preserve">Number of units in a master case.
</t>
        </r>
      </text>
    </comment>
    <comment ref="J6" authorId="0" shapeId="0" xr:uid="{00000000-0006-0000-4A00-000003000000}">
      <text>
        <r>
          <rPr>
            <sz val="15"/>
            <color indexed="81"/>
            <rFont val="Tahoma"/>
            <family val="2"/>
          </rPr>
          <t>This is the "WBSCM Item Code" on the approved SEPDS</t>
        </r>
      </text>
    </comment>
    <comment ref="K6" authorId="0" shapeId="0" xr:uid="{00000000-0006-0000-4A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4A00-000005000000}">
      <text>
        <r>
          <rPr>
            <sz val="15"/>
            <color indexed="81"/>
            <rFont val="Tahoma"/>
            <family val="2"/>
          </rPr>
          <t>This is the "DF Inventory Drawdown per case" on the approved SEPDS.</t>
        </r>
      </text>
    </comment>
    <comment ref="M6" authorId="0" shapeId="0" xr:uid="{00000000-0006-0000-4A00-000006000000}">
      <text>
        <r>
          <rPr>
            <sz val="15"/>
            <color indexed="81"/>
            <rFont val="Tahoma"/>
            <family val="2"/>
          </rPr>
          <t>This is the "Value per pound of DF (contract value)" on the approved SEPDS.</t>
        </r>
      </text>
    </comment>
    <comment ref="D15" authorId="1" shapeId="0" xr:uid="{00000000-0006-0000-4A00-000007000000}">
      <text>
        <r>
          <rPr>
            <b/>
            <sz val="9"/>
            <color indexed="81"/>
            <rFont val="Tahoma"/>
            <family val="2"/>
          </rPr>
          <t>Kristi Baso:</t>
        </r>
        <r>
          <rPr>
            <sz val="9"/>
            <color indexed="81"/>
            <rFont val="Tahoma"/>
            <family val="2"/>
          </rPr>
          <t xml:space="preserve">
OLD PN 103411</t>
        </r>
      </text>
    </comment>
    <comment ref="S15" authorId="1" shapeId="0" xr:uid="{00000000-0006-0000-4A00-000008000000}">
      <text>
        <r>
          <rPr>
            <b/>
            <sz val="9"/>
            <color indexed="81"/>
            <rFont val="Tahoma"/>
            <family val="2"/>
          </rPr>
          <t>Kristi Baso:</t>
        </r>
        <r>
          <rPr>
            <sz val="9"/>
            <color indexed="81"/>
            <rFont val="Tahoma"/>
            <family val="2"/>
          </rPr>
          <t xml:space="preserve">
OLD PN 103411</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4B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4B00-000002000000}">
      <text>
        <r>
          <rPr>
            <sz val="15"/>
            <color indexed="81"/>
            <rFont val="Tahoma"/>
            <family val="2"/>
          </rPr>
          <t xml:space="preserve">Number of units in a master case.
</t>
        </r>
      </text>
    </comment>
    <comment ref="J6" authorId="0" shapeId="0" xr:uid="{00000000-0006-0000-4B00-000003000000}">
      <text>
        <r>
          <rPr>
            <sz val="15"/>
            <color indexed="81"/>
            <rFont val="Tahoma"/>
            <family val="2"/>
          </rPr>
          <t>This is the "WBSCM Item Code" on the approved SEPDS</t>
        </r>
      </text>
    </comment>
    <comment ref="K6" authorId="0" shapeId="0" xr:uid="{00000000-0006-0000-4B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4B00-000005000000}">
      <text>
        <r>
          <rPr>
            <sz val="15"/>
            <color indexed="81"/>
            <rFont val="Tahoma"/>
            <family val="2"/>
          </rPr>
          <t>This is the "DF Inventory Drawdown per case" on the approved SEPDS.</t>
        </r>
      </text>
    </comment>
    <comment ref="M6" authorId="0" shapeId="0" xr:uid="{00000000-0006-0000-4B00-000006000000}">
      <text>
        <r>
          <rPr>
            <sz val="15"/>
            <color indexed="81"/>
            <rFont val="Tahoma"/>
            <family val="2"/>
          </rPr>
          <t>This is the "Value per pound of DF (contract value)" on the approved SEPDS.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C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C00-000002000000}">
      <text>
        <r>
          <rPr>
            <sz val="15"/>
            <color indexed="81"/>
            <rFont val="Tahoma"/>
            <family val="2"/>
          </rPr>
          <t xml:space="preserve">Number of units in a master case.
</t>
        </r>
      </text>
    </comment>
    <comment ref="I6" authorId="0" shapeId="0" xr:uid="{00000000-0006-0000-4C00-000003000000}">
      <text>
        <r>
          <rPr>
            <sz val="15"/>
            <color indexed="81"/>
            <rFont val="Tahoma"/>
            <family val="2"/>
          </rPr>
          <t>This is the "WBSCM Item Code" on the approved SEPDS</t>
        </r>
      </text>
    </comment>
    <comment ref="J6" authorId="0" shapeId="0" xr:uid="{00000000-0006-0000-4C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C00-000005000000}">
      <text>
        <r>
          <rPr>
            <sz val="15"/>
            <color indexed="81"/>
            <rFont val="Tahoma"/>
            <family val="2"/>
          </rPr>
          <t>This is the "DF Inventory Drawdown per case" on the approved SEPDS.</t>
        </r>
      </text>
    </comment>
    <comment ref="O6" authorId="0" shapeId="0" xr:uid="{00000000-0006-0000-4C00-000006000000}">
      <text>
        <r>
          <rPr>
            <sz val="15"/>
            <color indexed="81"/>
            <rFont val="Tahoma"/>
            <family val="2"/>
          </rPr>
          <t>This is the "Value per pound of DF (contract value)" on the approved SEPDS.</t>
        </r>
      </text>
    </comment>
    <comment ref="R6" authorId="0" shapeId="0" xr:uid="{00000000-0006-0000-4C00-000007000000}">
      <text>
        <r>
          <rPr>
            <sz val="15"/>
            <color indexed="81"/>
            <rFont val="Tahoma"/>
            <family val="2"/>
          </rPr>
          <t>This is the "Value of DF per case" on the approved SEPDS.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D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D00-000002000000}">
      <text>
        <r>
          <rPr>
            <sz val="15"/>
            <color indexed="81"/>
            <rFont val="Tahoma"/>
            <family val="2"/>
          </rPr>
          <t xml:space="preserve">Number of units in a master case.
</t>
        </r>
      </text>
    </comment>
    <comment ref="I6" authorId="0" shapeId="0" xr:uid="{00000000-0006-0000-4D00-000003000000}">
      <text>
        <r>
          <rPr>
            <sz val="15"/>
            <color indexed="81"/>
            <rFont val="Tahoma"/>
            <family val="2"/>
          </rPr>
          <t>This is the "WBSCM Item Code" on the approved SEPDS</t>
        </r>
      </text>
    </comment>
    <comment ref="J6" authorId="0" shapeId="0" xr:uid="{00000000-0006-0000-4D00-000004000000}">
      <text>
        <r>
          <rPr>
            <sz val="15"/>
            <color indexed="81"/>
            <rFont val="Tahoma"/>
            <family val="2"/>
          </rPr>
          <t>This is the "WBSCM Description" on the approved SEPDS.</t>
        </r>
        <r>
          <rPr>
            <sz val="9"/>
            <color indexed="81"/>
            <rFont val="Tahoma"/>
            <family val="2"/>
          </rPr>
          <t xml:space="preserve">
</t>
        </r>
      </text>
    </comment>
    <comment ref="O6" authorId="0" shapeId="0" xr:uid="{00000000-0006-0000-4D00-000005000000}">
      <text>
        <r>
          <rPr>
            <sz val="15"/>
            <color indexed="81"/>
            <rFont val="Tahoma"/>
            <family val="2"/>
          </rPr>
          <t>This is the "DF Inventory Drawdown per case" on the approved SEPDS.</t>
        </r>
      </text>
    </comment>
    <comment ref="P6" authorId="0" shapeId="0" xr:uid="{00000000-0006-0000-4D00-000006000000}">
      <text>
        <r>
          <rPr>
            <sz val="15"/>
            <color indexed="81"/>
            <rFont val="Tahoma"/>
            <family val="2"/>
          </rPr>
          <t>This is the "Value per pound of DF (contract value)" on the approved SEPDS.</t>
        </r>
      </text>
    </comment>
    <comment ref="S6" authorId="0" shapeId="0" xr:uid="{00000000-0006-0000-4D00-000007000000}">
      <text>
        <r>
          <rPr>
            <sz val="15"/>
            <color indexed="81"/>
            <rFont val="Tahoma"/>
            <family val="2"/>
          </rPr>
          <t>This is the "Value of DF per case" on the approved SEPDS.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E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E00-000002000000}">
      <text>
        <r>
          <rPr>
            <sz val="15"/>
            <color indexed="81"/>
            <rFont val="Tahoma"/>
            <family val="2"/>
          </rPr>
          <t xml:space="preserve">Number of units in a master case.
</t>
        </r>
      </text>
    </comment>
    <comment ref="I6" authorId="0" shapeId="0" xr:uid="{00000000-0006-0000-4E00-000003000000}">
      <text>
        <r>
          <rPr>
            <sz val="15"/>
            <color indexed="81"/>
            <rFont val="Tahoma"/>
            <family val="2"/>
          </rPr>
          <t>This is the "WBSCM Item Code" on the approved SEPDS</t>
        </r>
      </text>
    </comment>
    <comment ref="J6" authorId="0" shapeId="0" xr:uid="{00000000-0006-0000-4E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E00-000005000000}">
      <text>
        <r>
          <rPr>
            <sz val="15"/>
            <color indexed="81"/>
            <rFont val="Tahoma"/>
            <family val="2"/>
          </rPr>
          <t>This is the "DF Inventory Drawdown per case" on the approved SEPDS.</t>
        </r>
      </text>
    </comment>
    <comment ref="O6" authorId="0" shapeId="0" xr:uid="{00000000-0006-0000-4E00-000006000000}">
      <text>
        <r>
          <rPr>
            <sz val="15"/>
            <color indexed="81"/>
            <rFont val="Tahoma"/>
            <family val="2"/>
          </rPr>
          <t>This is the "Value per pound of DF (contract value)" on the approved SEPDS.</t>
        </r>
      </text>
    </comment>
    <comment ref="R6" authorId="0" shapeId="0" xr:uid="{00000000-0006-0000-4E00-000007000000}">
      <text>
        <r>
          <rPr>
            <sz val="15"/>
            <color indexed="81"/>
            <rFont val="Tahoma"/>
            <family val="2"/>
          </rPr>
          <t>This is the "Value of DF per case" on the approved SEPDS.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07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0700-000002000000}">
      <text>
        <r>
          <rPr>
            <sz val="15"/>
            <color indexed="81"/>
            <rFont val="Tahoma"/>
            <family val="2"/>
          </rPr>
          <t xml:space="preserve">Number of units in a master case.
</t>
        </r>
      </text>
    </comment>
    <comment ref="J6" authorId="0" shapeId="0" xr:uid="{00000000-0006-0000-0700-000003000000}">
      <text>
        <r>
          <rPr>
            <sz val="15"/>
            <color indexed="81"/>
            <rFont val="Tahoma"/>
            <family val="2"/>
          </rPr>
          <t>This is the "WBSCM Item Code" on the approved SEPDS</t>
        </r>
      </text>
    </comment>
    <comment ref="K6" authorId="0" shapeId="0" xr:uid="{00000000-0006-0000-07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0700-000005000000}">
      <text>
        <r>
          <rPr>
            <sz val="15"/>
            <color indexed="81"/>
            <rFont val="Tahoma"/>
            <family val="2"/>
          </rPr>
          <t>This is the "DF Inventory Drawdown per case" on the approved SEPDS.</t>
        </r>
      </text>
    </comment>
    <comment ref="M6" authorId="0" shapeId="0" xr:uid="{00000000-0006-0000-0700-000006000000}">
      <text>
        <r>
          <rPr>
            <sz val="15"/>
            <color indexed="81"/>
            <rFont val="Tahoma"/>
            <family val="2"/>
          </rPr>
          <t>This is the "Value per pound of DF (contract value)" on the approved SEPDS.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4F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4F00-000002000000}">
      <text>
        <r>
          <rPr>
            <sz val="15"/>
            <color indexed="81"/>
            <rFont val="Tahoma"/>
            <family val="2"/>
          </rPr>
          <t xml:space="preserve">Number of units in a master case.
</t>
        </r>
      </text>
    </comment>
    <comment ref="I6" authorId="0" shapeId="0" xr:uid="{00000000-0006-0000-4F00-000003000000}">
      <text>
        <r>
          <rPr>
            <sz val="15"/>
            <color indexed="81"/>
            <rFont val="Tahoma"/>
            <family val="2"/>
          </rPr>
          <t>This is the "WBSCM Item Code" on the approved SEPDS</t>
        </r>
      </text>
    </comment>
    <comment ref="J6" authorId="0" shapeId="0" xr:uid="{00000000-0006-0000-4F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4F00-000005000000}">
      <text>
        <r>
          <rPr>
            <sz val="15"/>
            <color indexed="81"/>
            <rFont val="Tahoma"/>
            <family val="2"/>
          </rPr>
          <t>This is the "DF Inventory Drawdown per case" on the approved SEPDS.</t>
        </r>
      </text>
    </comment>
    <comment ref="O6" authorId="0" shapeId="0" xr:uid="{00000000-0006-0000-4F00-000006000000}">
      <text>
        <r>
          <rPr>
            <sz val="15"/>
            <color indexed="81"/>
            <rFont val="Tahoma"/>
            <family val="2"/>
          </rPr>
          <t>This is the "Value per pound of DF (contract value)" on the approved SEPDS.</t>
        </r>
      </text>
    </comment>
    <comment ref="R6" authorId="0" shapeId="0" xr:uid="{00000000-0006-0000-4F00-000007000000}">
      <text>
        <r>
          <rPr>
            <sz val="15"/>
            <color indexed="81"/>
            <rFont val="Tahoma"/>
            <family val="2"/>
          </rPr>
          <t>This is the "Value of DF per case" on the approved SEPDS.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50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5000-000002000000}">
      <text>
        <r>
          <rPr>
            <sz val="15"/>
            <color indexed="81"/>
            <rFont val="Tahoma"/>
            <family val="2"/>
          </rPr>
          <t xml:space="preserve">Number of units in a master case.
</t>
        </r>
      </text>
    </comment>
    <comment ref="I6" authorId="0" shapeId="0" xr:uid="{00000000-0006-0000-5000-000003000000}">
      <text>
        <r>
          <rPr>
            <sz val="15"/>
            <color indexed="81"/>
            <rFont val="Tahoma"/>
            <family val="2"/>
          </rPr>
          <t>This is the "WBSCM Item Code" on the approved SEPDS</t>
        </r>
      </text>
    </comment>
    <comment ref="J6" authorId="0" shapeId="0" xr:uid="{00000000-0006-0000-50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5000-000005000000}">
      <text>
        <r>
          <rPr>
            <sz val="15"/>
            <color indexed="81"/>
            <rFont val="Tahoma"/>
            <family val="2"/>
          </rPr>
          <t>This is the "DF Inventory Drawdown per case" on the approved SEPDS.</t>
        </r>
      </text>
    </comment>
    <comment ref="O6" authorId="0" shapeId="0" xr:uid="{00000000-0006-0000-5000-000006000000}">
      <text>
        <r>
          <rPr>
            <sz val="15"/>
            <color indexed="81"/>
            <rFont val="Tahoma"/>
            <family val="2"/>
          </rPr>
          <t>This is the "Value per pound of DF (contract value)" on the approved SEPDS.</t>
        </r>
      </text>
    </comment>
    <comment ref="R6" authorId="0" shapeId="0" xr:uid="{00000000-0006-0000-5000-000007000000}">
      <text>
        <r>
          <rPr>
            <sz val="15"/>
            <color indexed="81"/>
            <rFont val="Tahoma"/>
            <family val="2"/>
          </rPr>
          <t>This is the "Value of DF per case" on the approved SEPDS.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D6" authorId="0" shapeId="0" xr:uid="{00000000-0006-0000-51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xr:uid="{00000000-0006-0000-5100-000002000000}">
      <text>
        <r>
          <rPr>
            <sz val="15"/>
            <color indexed="81"/>
            <rFont val="Tahoma"/>
            <family val="2"/>
          </rPr>
          <t xml:space="preserve">Number of units in a master case.
</t>
        </r>
      </text>
    </comment>
    <comment ref="J6" authorId="0" shapeId="0" xr:uid="{00000000-0006-0000-5100-000003000000}">
      <text>
        <r>
          <rPr>
            <sz val="15"/>
            <color indexed="81"/>
            <rFont val="Tahoma"/>
            <family val="2"/>
          </rPr>
          <t>This is the "WBSCM Item Code" on the approved SEPDS</t>
        </r>
      </text>
    </comment>
    <comment ref="K6" authorId="0" shapeId="0" xr:uid="{00000000-0006-0000-5100-000004000000}">
      <text>
        <r>
          <rPr>
            <sz val="15"/>
            <color indexed="81"/>
            <rFont val="Tahoma"/>
            <family val="2"/>
          </rPr>
          <t>This is the "WBSCM Description" on the approved SEPDS.</t>
        </r>
        <r>
          <rPr>
            <sz val="9"/>
            <color indexed="81"/>
            <rFont val="Tahoma"/>
            <family val="2"/>
          </rPr>
          <t xml:space="preserve">
</t>
        </r>
      </text>
    </comment>
    <comment ref="L6" authorId="0" shapeId="0" xr:uid="{00000000-0006-0000-5100-000005000000}">
      <text>
        <r>
          <rPr>
            <sz val="15"/>
            <color indexed="81"/>
            <rFont val="Tahoma"/>
            <family val="2"/>
          </rPr>
          <t>This is the "DF Inventory Drawdown per case" on the approved SEPDS.</t>
        </r>
      </text>
    </comment>
    <comment ref="M6" authorId="0" shapeId="0" xr:uid="{00000000-0006-0000-5100-000006000000}">
      <text>
        <r>
          <rPr>
            <sz val="15"/>
            <color indexed="81"/>
            <rFont val="Tahoma"/>
            <family val="2"/>
          </rPr>
          <t>This is the "Value per pound of DF (contract value)" on the approved SEPDS.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Tiffany Riad</author>
  </authors>
  <commentList>
    <comment ref="C6" authorId="0" shapeId="0" xr:uid="{00000000-0006-0000-0800-00000100000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xr:uid="{00000000-0006-0000-0800-000002000000}">
      <text>
        <r>
          <rPr>
            <sz val="15"/>
            <color indexed="81"/>
            <rFont val="Tahoma"/>
            <family val="2"/>
          </rPr>
          <t xml:space="preserve">Number of units in a master case.
</t>
        </r>
      </text>
    </comment>
    <comment ref="I6" authorId="0" shapeId="0" xr:uid="{00000000-0006-0000-0800-000003000000}">
      <text>
        <r>
          <rPr>
            <sz val="15"/>
            <color indexed="81"/>
            <rFont val="Tahoma"/>
            <family val="2"/>
          </rPr>
          <t>This is the "WBSCM Item Code" on the approved SEPDS</t>
        </r>
      </text>
    </comment>
    <comment ref="J6" authorId="0" shapeId="0" xr:uid="{00000000-0006-0000-0800-000004000000}">
      <text>
        <r>
          <rPr>
            <sz val="15"/>
            <color indexed="81"/>
            <rFont val="Tahoma"/>
            <family val="2"/>
          </rPr>
          <t>This is the "WBSCM Description" on the approved SEPDS.</t>
        </r>
        <r>
          <rPr>
            <sz val="9"/>
            <color indexed="81"/>
            <rFont val="Tahoma"/>
            <family val="2"/>
          </rPr>
          <t xml:space="preserve">
</t>
        </r>
      </text>
    </comment>
    <comment ref="N6" authorId="0" shapeId="0" xr:uid="{00000000-0006-0000-0800-000005000000}">
      <text>
        <r>
          <rPr>
            <sz val="15"/>
            <color indexed="81"/>
            <rFont val="Tahoma"/>
            <family val="2"/>
          </rPr>
          <t>This is the "DF Inventory Drawdown per case" on the approved SEPDS.</t>
        </r>
      </text>
    </comment>
    <comment ref="O6" authorId="0" shapeId="0" xr:uid="{00000000-0006-0000-0800-000006000000}">
      <text>
        <r>
          <rPr>
            <sz val="15"/>
            <color indexed="81"/>
            <rFont val="Tahoma"/>
            <family val="2"/>
          </rPr>
          <t>This is the "Value per pound of DF (contract value)" on the approved SEPDS.</t>
        </r>
      </text>
    </comment>
    <comment ref="R6" authorId="0" shapeId="0" xr:uid="{00000000-0006-0000-0800-000007000000}">
      <text>
        <r>
          <rPr>
            <sz val="15"/>
            <color indexed="81"/>
            <rFont val="Tahoma"/>
            <family val="2"/>
          </rPr>
          <t>This is the "Value of DF per case" on the approved SEPDS.</t>
        </r>
      </text>
    </comment>
  </commentList>
</comments>
</file>

<file path=xl/sharedStrings.xml><?xml version="1.0" encoding="utf-8"?>
<sst xmlns="http://schemas.openxmlformats.org/spreadsheetml/2006/main" count="19158" uniqueCount="3775">
  <si>
    <t>Processed USDA Foods Products and Commercial Equivalents</t>
  </si>
  <si>
    <t>USDA FOODS END PRODUCTS</t>
  </si>
  <si>
    <t>COMMERCIAL EQUIVALENTS</t>
  </si>
  <si>
    <t>Processor</t>
  </si>
  <si>
    <t>Product Category</t>
  </si>
  <si>
    <t>Net Weight/CS (LBS)</t>
  </si>
  <si>
    <t>Gross Weight/Case (LBS)</t>
  </si>
  <si>
    <t>Notes</t>
  </si>
  <si>
    <t xml:space="preserve">Item Description                                     </t>
  </si>
  <si>
    <t>Meets Buy American Provision Y = Yes</t>
  </si>
  <si>
    <t>WBSCM USDA Foods Material Code</t>
  </si>
  <si>
    <t>WBSCM USDA Foods Material Description</t>
  </si>
  <si>
    <t>USDA Foods Value per Pound</t>
  </si>
  <si>
    <t>USDA Foods Value per Case</t>
  </si>
  <si>
    <t>Net Off Invoice</t>
  </si>
  <si>
    <t>Commerical manufacturer code</t>
  </si>
  <si>
    <t>Net Off Invoice Discount off Commercial Price</t>
  </si>
  <si>
    <t>ADDITIONAL BID ALLOWANCE PASSED TO CUSTOMER</t>
  </si>
  <si>
    <t>Manufacturer Item Code</t>
  </si>
  <si>
    <t>FEE FOR SERVICE</t>
  </si>
  <si>
    <t>Gross Weight/CS (LBS)</t>
  </si>
  <si>
    <t>EXAMPLE</t>
  </si>
  <si>
    <t>CHEESEBURGER</t>
  </si>
  <si>
    <t>PROC BEEF</t>
  </si>
  <si>
    <t>Y</t>
  </si>
  <si>
    <t>BEEF COARSE GROUND FZN</t>
  </si>
  <si>
    <t>12345-C</t>
  </si>
  <si>
    <t xml:space="preserve">CHEESE BLEN AMER SKM </t>
  </si>
  <si>
    <t>USDA Foods Inventory Drawdown per case (LB)</t>
  </si>
  <si>
    <t xml:space="preserve">Commerical Case Price Bracket #1            (INSERT BRACKET)                </t>
  </si>
  <si>
    <t xml:space="preserve">Commerical Case Price Bracket #2            (INSERT BRACKET) </t>
  </si>
  <si>
    <t xml:space="preserve">Commerical Case Price Bracket #3            (INSERT BRACKET) </t>
  </si>
  <si>
    <t xml:space="preserve">FEE for Service    Price Bracket #1            (INSERT BRACKET)                </t>
  </si>
  <si>
    <t>FEE for Service    Price Bracket #2            (INSERT BRACKET)</t>
  </si>
  <si>
    <t>FEE for Service    Price Bracket #3            (INSERT BRACKET)</t>
  </si>
  <si>
    <t>Commericial Equivalent           Case Price Bracket #1 (INSERT BRACKET)</t>
  </si>
  <si>
    <t>Commericial Equivalent           Case Price Bracket #2 (INSERT BRACKET)</t>
  </si>
  <si>
    <t>Commericial Equivalent           Case Price Bracket #3 (INSERT BRACKET)</t>
  </si>
  <si>
    <t># of Servings per Case</t>
  </si>
  <si>
    <t>Net Weight per Serving (oz)</t>
  </si>
  <si>
    <t># of Servings per case</t>
  </si>
  <si>
    <t>Super Co-Op</t>
  </si>
  <si>
    <t>2020-2021 Price Catalog Submission Worksheet for Approved Super Co-Op Distributors</t>
  </si>
  <si>
    <t>Smucker Foodservice</t>
  </si>
  <si>
    <t>PB &amp; Grape Jelly Sandwich on Wheat Bread</t>
  </si>
  <si>
    <t>PB &amp; Straw Jam Sandwich on Wheat Bread</t>
  </si>
  <si>
    <t>Peanut Butter Cans</t>
  </si>
  <si>
    <t>Peanut Butter Cups</t>
  </si>
  <si>
    <t>5150006960</t>
  </si>
  <si>
    <t>5150006961</t>
  </si>
  <si>
    <t>5150021027</t>
  </si>
  <si>
    <t>5150021028</t>
  </si>
  <si>
    <t>5150092100</t>
  </si>
  <si>
    <t>5150024331</t>
  </si>
  <si>
    <t>PEANUTS RAW SHELLED-BULK</t>
  </si>
  <si>
    <t>Please see Smucker price breakdown for details regarding Smucker Additional Allowance and Commodity List Price</t>
  </si>
  <si>
    <t xml:space="preserve">Please see Smucker price breakdown for details regarding Smucker Additional Allowance and Commodity List Price </t>
  </si>
  <si>
    <t>PEANUTS</t>
  </si>
  <si>
    <t>If customers qualifies to buy direct/FFS, Smucker will invoice at commodity price.</t>
  </si>
  <si>
    <t>BLUEBERRY WILD FRZ CTN-30 LB</t>
  </si>
  <si>
    <t>STRAWBERRY WHOLE UNSWT IQF CTN-6/5 LB</t>
  </si>
  <si>
    <t>5003-000</t>
  </si>
  <si>
    <t>Mixed Berry Blend Cup</t>
  </si>
  <si>
    <t>Sunrise Growers</t>
  </si>
  <si>
    <t>2535-000</t>
  </si>
  <si>
    <t>Strawberry Fruit Cup</t>
  </si>
  <si>
    <t>Strawberry Topping</t>
  </si>
  <si>
    <t xml:space="preserve">Commerical Case Price Bracket #4            (40000LB) </t>
  </si>
  <si>
    <t xml:space="preserve">Commerical Case Price Bracket #3            (20000LB) </t>
  </si>
  <si>
    <t xml:space="preserve">Commerical Case Price Bracket #2            (10000LB) </t>
  </si>
  <si>
    <t xml:space="preserve">Commerical Case Price Bracket #1            (5000LB)                </t>
  </si>
  <si>
    <t>Date: 2-20-2020   ALPHA FOODS CO.  SY21</t>
  </si>
  <si>
    <t xml:space="preserve">Commerical Case Price Bracket #1            (6 PALLET MINIMUM)                </t>
  </si>
  <si>
    <t xml:space="preserve">Commerical Case Price Bracket #2            (TRUCKLOAD) </t>
  </si>
  <si>
    <t xml:space="preserve">Commerical Case Price Bracket #3            (N/A) </t>
  </si>
  <si>
    <t>CHEESE BLEN AMER SKM</t>
  </si>
  <si>
    <t>PIZZAS, SLIGHTLY PAR-BAKED WHOLE GRAIN CRUST, 16" PIZZAS</t>
  </si>
  <si>
    <t>ALPHA FOODS CO.</t>
  </si>
  <si>
    <t>SIMPLY DELICIOUS 16"  CHEESE PIZZA WITH WHOLE GRAIN SKINNY CRUST</t>
  </si>
  <si>
    <t>SD162WS</t>
  </si>
  <si>
    <t>Cheese Mozz LM PT SKM UNFZ PROC PK</t>
  </si>
  <si>
    <t>N/A</t>
  </si>
  <si>
    <t>6 pallet minimum</t>
  </si>
  <si>
    <t>SIMPLY DELICIOUS 16"  PEPPERONI PIZZA WITH WHOLE GRAIN SKINNY CRUST</t>
  </si>
  <si>
    <t>SD164WS</t>
  </si>
  <si>
    <t>SIMPLY DELICIOUS 16"  MEGA MEAT PIZZA WITH WHOLE GRAIN SKINNY CRUST</t>
  </si>
  <si>
    <t>SD169WS</t>
  </si>
  <si>
    <t>SIMPLY DELICIOUS 16"  ALL-BEEF PEPPERONI PIZZA WITH WHOLE GRAIN SKINNY CRUST</t>
  </si>
  <si>
    <t>SD164BWS</t>
  </si>
  <si>
    <t>Alpha Supreme 16" Whole Pizza, Whole Grain Cheese Pizza with Pizzeria Style Crust, Thin PAR BAKED CRUST</t>
  </si>
  <si>
    <t>AS162WT</t>
  </si>
  <si>
    <t>5.31 oz</t>
  </si>
  <si>
    <t xml:space="preserve">Cheese Mozz LM PT SKM UNFZ PROC PK </t>
  </si>
  <si>
    <t>Alpha Supreme 16" Whole Pizza, Whole Grain Pepperoni Pizza with Pizzeria Style Crust, Thin PAR BAKED CRUST</t>
  </si>
  <si>
    <t>AS164WT</t>
  </si>
  <si>
    <t>5.42 oz</t>
  </si>
  <si>
    <t>Alpha Supreme 16" Whole Pizza, Whole Grain SUPER SUPREME Pizza with Pizzeria Style Crust, Thin PAR BAKED CRUST</t>
  </si>
  <si>
    <t>AS1668WT</t>
  </si>
  <si>
    <t>6.31 oz</t>
  </si>
  <si>
    <t>Alpha Supreme 16" Whole Pizza, Whole Grain VEGGIE SUPREME Pizza with Pizzeria Style Crust, Thin PAR BAKED CRUST</t>
  </si>
  <si>
    <t>AS1628WT</t>
  </si>
  <si>
    <t>5.96 oz</t>
  </si>
  <si>
    <t>Alpha Supreme 16" Whole Pizza, Whole Grain Cheese Pizza with Pizzeria Style Crust, PAR BAKED CRUST</t>
  </si>
  <si>
    <t xml:space="preserve">AS162W </t>
  </si>
  <si>
    <t>5.88 oz</t>
  </si>
  <si>
    <t>Alpha Supreme 16" Whole Pizza, Whole Grain Pepperoni Pizza with Pizzeria Style Crust, PAR BAKED CRUST</t>
  </si>
  <si>
    <t>AS164W</t>
  </si>
  <si>
    <t>5.94 oz</t>
  </si>
  <si>
    <t>Alpha Supreme 16" Whole Pizza, Whole Grain Cheese Pizza with Pizzeria Style Crust, PAR BAKED CRUST, 10 SVG/PIZZA</t>
  </si>
  <si>
    <t xml:space="preserve">AS162W-10 </t>
  </si>
  <si>
    <t>5.40 oz</t>
  </si>
  <si>
    <t>Alpha Supreme 16" Whole Pizza, Whole Grain Pepperoni Pizza with Pizzeria Style Crust, PAR BAKED CRUST, 10 SVG/PIZZA</t>
  </si>
  <si>
    <t xml:space="preserve">AS164W-10 </t>
  </si>
  <si>
    <t>5.49 oz</t>
  </si>
  <si>
    <t>Alpha Supreme 12"X16" HALFSHEET Whole Pizza, Whole Grain Cheese Pizza with Pizzeria Style Crust, PAR BAKED CRUST</t>
  </si>
  <si>
    <t>AS12162WT</t>
  </si>
  <si>
    <t>5.56 oz</t>
  </si>
  <si>
    <t>Alpha Supreme 12"X16" HALFSHEET Whole Pizza, Whole Grain Pepperoni Pizza with Pizzeria Style Crust, PAR BAKED CRUST</t>
  </si>
  <si>
    <t>AS12164WT</t>
  </si>
  <si>
    <t>5.66 oz</t>
  </si>
  <si>
    <t>PIZZAS, ROLLED EDGE- BAKE TO RISE, WHOLE GRAIN ARTISAN/TUSCAN STYLE PIZZAS</t>
  </si>
  <si>
    <t>Sgt. Pepperoni's 16" Whole Pizza, Whole Grain FOUR Cheese Pizza on Rolled Edge Bake to Rise Tuscan Style Dough</t>
  </si>
  <si>
    <t>SP1622RW</t>
  </si>
  <si>
    <t>6.56 oz</t>
  </si>
  <si>
    <t>Sgt. Pepperoni's 16" Whole Pizza, Whole Grain Cheese Pizza on Rolled Edge Bake to Rise Tuscan Style Dough</t>
  </si>
  <si>
    <t>SP162RW</t>
  </si>
  <si>
    <t>Sgt. Pepperoni's 16" Whole Pizza, Whole Grain Pepperoni Pizza on Rolled Edge Bake to Rise Tuscan Style Dough</t>
  </si>
  <si>
    <t>SP164RW</t>
  </si>
  <si>
    <t>6.38 oz</t>
  </si>
  <si>
    <t>Sgt. Pepperoni's 16" Whole Pizza, Whole Grain MEGA MEAT Pizza on Rolled Edge Bake to Rise Tuscan Style Dough</t>
  </si>
  <si>
    <t>SP169RW</t>
  </si>
  <si>
    <t>6.75 oz</t>
  </si>
  <si>
    <t>Sgt. Pepperoni's 16" Whole Pizza, Whole Grain SUPER SUPREME Pizza on Rolled Edge Bake to Rise Tuscan Style Dough</t>
  </si>
  <si>
    <t>SP1668RW</t>
  </si>
  <si>
    <t>7.19 oz</t>
  </si>
  <si>
    <t>Sgt. Pepperoni's 16" Whole Pizza, Whole Grain MEXICAN STYLE Pizza on Rolled Edge Bake to Rise Tuscan Style Dough</t>
  </si>
  <si>
    <t>SP167RW</t>
  </si>
  <si>
    <t>7.23 oz</t>
  </si>
  <si>
    <t>Sgt. Pepperoni's 16" Whole Pizza, Whole Grain ITALIAN SAUSAGE Pizza on Rolled Edge Bake to Rise Tuscan Style Dough</t>
  </si>
  <si>
    <t>SP166RW</t>
  </si>
  <si>
    <t>6.94 oz</t>
  </si>
  <si>
    <t>"NON" WHOLE GRAIN PIZZAS (16" MULTI-SERVE PIZZAS AND INDIVIDUAL PIZZA)</t>
  </si>
  <si>
    <r>
      <t xml:space="preserve">SIMPLY DELICIOUS 16"  CHEESE PIZZA WITH  </t>
    </r>
    <r>
      <rPr>
        <b/>
        <sz val="11"/>
        <rFont val="Calibri"/>
        <family val="2"/>
        <scheme val="minor"/>
      </rPr>
      <t>SKINNY CRUST</t>
    </r>
    <r>
      <rPr>
        <sz val="11"/>
        <rFont val="Calibri"/>
        <family val="2"/>
        <scheme val="minor"/>
      </rPr>
      <t xml:space="preserve"> (SLIGHTLY PAR-BAKED </t>
    </r>
    <r>
      <rPr>
        <sz val="11"/>
        <color rgb="FFFF0000"/>
        <rFont val="Calibri"/>
        <family val="2"/>
        <scheme val="minor"/>
      </rPr>
      <t xml:space="preserve">NON WG </t>
    </r>
    <r>
      <rPr>
        <sz val="11"/>
        <rFont val="Calibri"/>
        <family val="2"/>
        <scheme val="minor"/>
      </rPr>
      <t>CRUST)</t>
    </r>
  </si>
  <si>
    <t>SD162S</t>
  </si>
  <si>
    <t>4.88 oz</t>
  </si>
  <si>
    <r>
      <t xml:space="preserve">SIMPLY DELICIOUS 16"  PEPPERONI PIZZA WITH  </t>
    </r>
    <r>
      <rPr>
        <b/>
        <sz val="11"/>
        <rFont val="Calibri"/>
        <family val="2"/>
        <scheme val="minor"/>
      </rPr>
      <t>SKINNY CRUST</t>
    </r>
    <r>
      <rPr>
        <sz val="11"/>
        <rFont val="Calibri"/>
        <family val="2"/>
        <scheme val="minor"/>
      </rPr>
      <t xml:space="preserve"> (SLIGHTLY PAR-BAKED </t>
    </r>
    <r>
      <rPr>
        <sz val="11"/>
        <color rgb="FFFF0000"/>
        <rFont val="Calibri"/>
        <family val="2"/>
        <scheme val="minor"/>
      </rPr>
      <t>NON WG</t>
    </r>
    <r>
      <rPr>
        <sz val="11"/>
        <rFont val="Calibri"/>
        <family val="2"/>
        <scheme val="minor"/>
      </rPr>
      <t xml:space="preserve"> CRUST)</t>
    </r>
  </si>
  <si>
    <t>SD164S</t>
  </si>
  <si>
    <t>4.98 oz</t>
  </si>
  <si>
    <r>
      <t xml:space="preserve">Alpha Supreme  </t>
    </r>
    <r>
      <rPr>
        <sz val="11"/>
        <color rgb="FFFF0000"/>
        <rFont val="Calibri"/>
        <family val="2"/>
        <scheme val="minor"/>
      </rPr>
      <t>NON WG</t>
    </r>
    <r>
      <rPr>
        <sz val="11"/>
        <rFont val="Calibri"/>
        <family val="2"/>
        <scheme val="minor"/>
      </rPr>
      <t xml:space="preserve"> 16" whole pizza, Cheese Pizzeria Style Crust,  SLIGHTLY PAR BAKED CRUST</t>
    </r>
  </si>
  <si>
    <t>AS162</t>
  </si>
  <si>
    <r>
      <t xml:space="preserve">Alpha Supreme  </t>
    </r>
    <r>
      <rPr>
        <sz val="11"/>
        <color rgb="FFFF0000"/>
        <rFont val="Calibri"/>
        <family val="2"/>
        <scheme val="minor"/>
      </rPr>
      <t>NON WG</t>
    </r>
    <r>
      <rPr>
        <sz val="11"/>
        <rFont val="Calibri"/>
        <family val="2"/>
        <scheme val="minor"/>
      </rPr>
      <t xml:space="preserve">  16" whole pizza, Pepperoni Pizzeria Style Crust, SLIGHTLY PAR BAKED CRUST</t>
    </r>
  </si>
  <si>
    <t>AS164</t>
  </si>
  <si>
    <r>
      <t xml:space="preserve">Sgt. Pepperoni's </t>
    </r>
    <r>
      <rPr>
        <sz val="11"/>
        <color rgb="FFFF0000"/>
        <rFont val="Calibri"/>
        <family val="2"/>
        <scheme val="minor"/>
      </rPr>
      <t>NON WG</t>
    </r>
    <r>
      <rPr>
        <sz val="11"/>
        <rFont val="Calibri"/>
        <family val="2"/>
        <scheme val="minor"/>
      </rPr>
      <t xml:space="preserve"> 16" Cheese pizza, on Garlic Butter Rolled Edge Bake to Rise Dough</t>
    </r>
  </si>
  <si>
    <t>SP162R</t>
  </si>
  <si>
    <r>
      <t>Sgt. Pepperoni's</t>
    </r>
    <r>
      <rPr>
        <sz val="11"/>
        <color rgb="FFFF0000"/>
        <rFont val="Calibri"/>
        <family val="2"/>
        <scheme val="minor"/>
      </rPr>
      <t xml:space="preserve"> NON WG</t>
    </r>
    <r>
      <rPr>
        <sz val="11"/>
        <rFont val="Calibri"/>
        <family val="2"/>
        <scheme val="minor"/>
      </rPr>
      <t xml:space="preserve">  16" Pepperoni pizza,on Garlic Butter Rolled Edge Bake to Rise Dough</t>
    </r>
  </si>
  <si>
    <t>SP164R</t>
  </si>
  <si>
    <t>5.93 oz</t>
  </si>
  <si>
    <r>
      <t xml:space="preserve">Sgt. Pepperoni's  </t>
    </r>
    <r>
      <rPr>
        <sz val="11"/>
        <color rgb="FFFF0000"/>
        <rFont val="Calibri"/>
        <family val="2"/>
        <scheme val="minor"/>
      </rPr>
      <t>NON WG</t>
    </r>
    <r>
      <rPr>
        <sz val="11"/>
        <rFont val="Calibri"/>
        <family val="2"/>
        <scheme val="minor"/>
      </rPr>
      <t xml:space="preserve"> 16" MEGA MEAT Pizza on Garlic Butter Rolled Edge Bake to Rise Dough</t>
    </r>
  </si>
  <si>
    <t xml:space="preserve">SP169R </t>
  </si>
  <si>
    <r>
      <t>Alpha Supreme 7" Round  Cheese Pizza PAR BAKED Pizzeria CRUST,</t>
    </r>
    <r>
      <rPr>
        <sz val="11"/>
        <color rgb="FFFF0000"/>
        <rFont val="Calibri"/>
        <family val="2"/>
        <scheme val="minor"/>
      </rPr>
      <t xml:space="preserve"> NON WG</t>
    </r>
  </si>
  <si>
    <t>AS72</t>
  </si>
  <si>
    <t>7.00 oz</t>
  </si>
  <si>
    <r>
      <t xml:space="preserve">Alpha Supreme 7" Round Pepperoni Pizza PAR BAKED Pizzeria  CRUST, </t>
    </r>
    <r>
      <rPr>
        <sz val="11"/>
        <color rgb="FFFF0000"/>
        <rFont val="Calibri"/>
        <family val="2"/>
        <scheme val="minor"/>
      </rPr>
      <t>NON WG</t>
    </r>
  </si>
  <si>
    <t>AS74</t>
  </si>
  <si>
    <t>7.25 oz</t>
  </si>
  <si>
    <t>PIZZAS, INDIVIDUAL SIZE WHOLE GRAIN PIZZAS</t>
  </si>
  <si>
    <t xml:space="preserve">Alpha Supreme  THE SELFIE PIZZA Deep Dish 5" w/Pastry Style Crust, 51% Whole Grain 100% REAL Mozzarella Cheese Pizza </t>
  </si>
  <si>
    <t>AS52W</t>
  </si>
  <si>
    <t>5.70 oz</t>
  </si>
  <si>
    <t xml:space="preserve">Alpha Supreme THE SELFIE PIZZA Deep Dish 5" w/Pastry Style Crust, 51% Whole Grain 100% REAL Mozzarella Pepperoni Pizza </t>
  </si>
  <si>
    <t>AS54W</t>
  </si>
  <si>
    <t>5.76 oz</t>
  </si>
  <si>
    <t>Sgt. Pepperoni's Pizza/Calzone, Whole Grain personal CHEESE pizza/calzone</t>
  </si>
  <si>
    <t>SP62W</t>
  </si>
  <si>
    <t>5.30 oz</t>
  </si>
  <si>
    <t>Sgt. Pepperoni's Pizza/Calzone, Whole Grain personal PEPPERONI pizza/calzone</t>
  </si>
  <si>
    <t>SP64W</t>
  </si>
  <si>
    <t>5.36 oz</t>
  </si>
  <si>
    <t>Sgt. Pepperoni's Pizza/Calzone, Whole Grain JALAPENO DOUGH personal CHEESE pizza/calzone</t>
  </si>
  <si>
    <t>SP62WJ</t>
  </si>
  <si>
    <t>Sgt. Pepperoni's Pizza/Calzone, Whole Grain JALAPENO DOUGH personal PEPPERONI pizza/calzone</t>
  </si>
  <si>
    <t>SP64WJ</t>
  </si>
  <si>
    <t>Alpha Supreme Personal Round Whole Grain Cheese Pizza PAR BAKED CRUST</t>
  </si>
  <si>
    <t>AS62W</t>
  </si>
  <si>
    <t>Alpha Supreme Personal Round Whole Grain Pepperoni Pizza PAR BAKED CRUST</t>
  </si>
  <si>
    <t>AS64W</t>
  </si>
  <si>
    <t>Alpha Supreme Personal Round Whole Grain Mexican Style Pizza  PAR BAKED CRUST</t>
  </si>
  <si>
    <t>AS67W</t>
  </si>
  <si>
    <t>6.00 oz</t>
  </si>
  <si>
    <t>Alpha Supreme Personal Round Whole Grain Super Supreme Pizza PAR BAKED CRUST</t>
  </si>
  <si>
    <t>AS68W</t>
  </si>
  <si>
    <t>Sgt. Pepperoni's 6.5" Round Cheese Pizza PAR BAKED CRUST, WITH WINDOWED PIZZA BOX</t>
  </si>
  <si>
    <t>SP652WB</t>
  </si>
  <si>
    <t>Sgt. Pepperoni's 6.5" Round Pepperoni Pizza PAR BAKED CRUST, WITH WINDOWED PIZZA BOX</t>
  </si>
  <si>
    <t>SP654WB</t>
  </si>
  <si>
    <t>5.45 oz</t>
  </si>
  <si>
    <t>Sgt. Pepperoni's Personal WG Breakfast Sausage Pizza with Breakfast Sausage and Red Sauce</t>
  </si>
  <si>
    <t>SPBK66WR</t>
  </si>
  <si>
    <t>4.60 oz</t>
  </si>
  <si>
    <t>PIZZA COMPONENT KITS, SCRATCH SIMPLE PIZZA COMPONENT KITS (WHOLE GRAIN AND NON WHOLE GRAIN)</t>
  </si>
  <si>
    <t>Alpha Gold Pizza Component Kit, Cheese, 16" Whole Grain</t>
  </si>
  <si>
    <t>1501WG</t>
  </si>
  <si>
    <t>6.12 oz</t>
  </si>
  <si>
    <t>Alpha Gold  Pizza Component Kit, Pepperoni, 16" Whole Grain</t>
  </si>
  <si>
    <t>2001WG</t>
  </si>
  <si>
    <t>6.20 oz</t>
  </si>
  <si>
    <t>Alpha Gold Pizza Component Kit, Italian Sausage, 16" Whole Grain</t>
  </si>
  <si>
    <t>2251WG</t>
  </si>
  <si>
    <t>6.62 oz</t>
  </si>
  <si>
    <t>Alpha Gold Pizza Component Kit, Cheese, 16" Thin Crust Whole Grain</t>
  </si>
  <si>
    <t>2451WG</t>
  </si>
  <si>
    <t>Alpha Gold Pizza Component Kit, Pepperoni, 16" Thin Crust Whole Grain</t>
  </si>
  <si>
    <t>2851WG</t>
  </si>
  <si>
    <t>5.64 oz</t>
  </si>
  <si>
    <t xml:space="preserve">Alpha Gold Pizza Component Kit, Cheese, 16" NON Whl Grain  </t>
  </si>
  <si>
    <t>1501</t>
  </si>
  <si>
    <t xml:space="preserve">Alpha Gold Pizza Component Kit, Pepperoni, 16"  NON Whl Grain  </t>
  </si>
  <si>
    <t>2001</t>
  </si>
  <si>
    <t xml:space="preserve">CALZONE COMPONENT KITS, SCRATCH SIMPLE WHOLE GRAIN CALZONE COMPONENT KITS </t>
  </si>
  <si>
    <t>Alpha Gold Calzone Component Kit, Cheese, Whole Grain</t>
  </si>
  <si>
    <t>C6021WG</t>
  </si>
  <si>
    <t>4.68 oz</t>
  </si>
  <si>
    <t xml:space="preserve">Alpha Gold Calzone Component Kit, Pepperoni, Whole Grain </t>
  </si>
  <si>
    <t>C6041WG</t>
  </si>
  <si>
    <t>Alpha Gold Calzone Component Kit, Italian Sausage, Whole Grain</t>
  </si>
  <si>
    <t>C6061WG</t>
  </si>
  <si>
    <t>5.18 oz</t>
  </si>
  <si>
    <t xml:space="preserve">Commerical Case Price Bracket #1            (5,000 lb Net Cs Wt Combined BB Items Min)                </t>
  </si>
  <si>
    <t>BUTTERBALL, LLC</t>
  </si>
  <si>
    <t xml:space="preserve">RTC Skin-On Turkey Breast Roast, Cook in Bag 4/6-8.25 lb AVE </t>
  </si>
  <si>
    <t>28.50
avg</t>
  </si>
  <si>
    <t>31.35avg</t>
  </si>
  <si>
    <t>140
avg</t>
  </si>
  <si>
    <t>100124W</t>
  </si>
  <si>
    <t>TURKEY CHILLED -BULK WHITE</t>
  </si>
  <si>
    <t>Catch Wt Item (24-33 Lbs) - Priced per Pound/Guaranteed Commercial Case Price/Distribution to billback between Commercial Case Price and Distributor Invoice Price; Commercial Case Price available on Non Commodity Price Purchases</t>
  </si>
  <si>
    <t>FC CN All-Natural Sliced Turkey Breast 12/2 Lb</t>
  </si>
  <si>
    <t>Guaranteed Commercial Case Price/Distribution to billback between Commercial Case Price and Distributor Invoice Price; Commercial Case Price available on Non Commodity Price Purchases</t>
  </si>
  <si>
    <t>FC CN Sliced Turkey Breast 12/2 Lb</t>
  </si>
  <si>
    <t>FC CN Sliced Uncured Turkey Ham 12/1.5 Lb</t>
  </si>
  <si>
    <t>100124D</t>
  </si>
  <si>
    <t>TURKEY CHILLED -BULK DARK</t>
  </si>
  <si>
    <t>Guaranteed Commercial Case Price/Distribution to billback between Commercial Case Price and Distributor Invoice Price; Commercial Case Price available on Non Commodity Processing Purchases</t>
  </si>
  <si>
    <t xml:space="preserve">FC CN Sliced Turkey Thigh Roast 6/3 Lb AVE </t>
  </si>
  <si>
    <t>18.00
avg</t>
  </si>
  <si>
    <t>19.8avg</t>
  </si>
  <si>
    <t>80
avg</t>
  </si>
  <si>
    <t>Catch Wt Item (16-20 Lbs) - Priced per Pound/Guaranteed Commercial Case Price/Distribution to billback between Commercial Case Price and Distributor Invoice Price; Commercial Case Price available on Non Commodity Processing Purchases</t>
  </si>
  <si>
    <t>Uncured CN Turkey Franks 1/20 Lb</t>
  </si>
  <si>
    <t>Guaranteed Commercial Case Price/Distribution to billback between Commercial Case Price and Distributor Invoice Price; Commercial Case Price available on Non Commodity Processing  Purchases</t>
  </si>
  <si>
    <t>FC CN Turkey Tenderloin Medallions 1/30 Lb</t>
  </si>
  <si>
    <r>
      <t xml:space="preserve">Commerical Case Price Bracket #1          </t>
    </r>
    <r>
      <rPr>
        <b/>
        <sz val="10"/>
        <color theme="1"/>
        <rFont val="Calibri Light"/>
        <family val="2"/>
        <scheme val="major"/>
      </rPr>
      <t xml:space="preserve">  (TRUCKLOAD)            </t>
    </r>
    <r>
      <rPr>
        <b/>
        <sz val="10"/>
        <color rgb="FFFF0000"/>
        <rFont val="Calibri Light"/>
        <family val="2"/>
        <scheme val="major"/>
      </rPr>
      <t xml:space="preserve">    </t>
    </r>
  </si>
  <si>
    <r>
      <t xml:space="preserve">Commerical Case Price Bracket #2        </t>
    </r>
    <r>
      <rPr>
        <b/>
        <sz val="10"/>
        <color theme="1"/>
        <rFont val="Calibri Light"/>
        <family val="2"/>
        <scheme val="major"/>
      </rPr>
      <t xml:space="preserve">   (INSERT BRACKET)  </t>
    </r>
  </si>
  <si>
    <t>Schwan's</t>
  </si>
  <si>
    <t>BD Primo 16" WG PrBkd Uncured Pepperoni Pre-Sliced Pizza  8-Cut</t>
  </si>
  <si>
    <t>Cheese Mozz LM PT SKM</t>
  </si>
  <si>
    <t>n/a</t>
  </si>
  <si>
    <t>Flour Baker Hard Wht Unblch-Bulk</t>
  </si>
  <si>
    <t>Tomato Paste - Bulk Process</t>
  </si>
  <si>
    <t>BD Primo 16 WG PrBkd Pre-Sliced Crust Four Cheese Pizza  8-Cut</t>
  </si>
  <si>
    <t>BD Primo 16" PrBkd Cheese Pizza</t>
  </si>
  <si>
    <t>BD Primo 16" PrBkd Pepperoni Pizza</t>
  </si>
  <si>
    <t>BD Scratch Ready 16" WG Cheese Pizza</t>
  </si>
  <si>
    <t>BD Primo 16" WG Rising Crust Cheeseburger Pizza</t>
  </si>
  <si>
    <t xml:space="preserve">BD Original 16” Rld Edge Cheese Pizza </t>
  </si>
  <si>
    <t xml:space="preserve">BD Original 16” Rld Edge Pepperoni Pizza </t>
  </si>
  <si>
    <t>TNY 16" WG Pre-Sliced PrBkd Cheese Pizza  10-cut</t>
  </si>
  <si>
    <t>TNY 16" WG Pre-Sliced PrBkd Pepperoni Pizza  10-cut</t>
  </si>
  <si>
    <t>BD Primo 16" WG Rising Crst Four Cheese Pizza</t>
  </si>
  <si>
    <t>BD Primo 16" WG Rising Crst Turkey Pepperoni Pizza</t>
  </si>
  <si>
    <t>BD Primo 16" WG Rising Crst Buffalo Chicken Pizza</t>
  </si>
  <si>
    <t>BD Primo 16" WG Rising Crst Four Meat Combo Pizza</t>
  </si>
  <si>
    <t>BD Primo 16" WG Rising Crst Cheese Pre-Sliced Pizza  8-cut</t>
  </si>
  <si>
    <t>BD Primo 16" WG Rising Crst Pepperoni Pre-Sliced Pizza  8-Cut</t>
  </si>
  <si>
    <t>BD Bold 16" WG Rld Edge Cheese Pizza</t>
  </si>
  <si>
    <t>BD Bold 16" WG Rld Edge Pork Pepperoni Pizza</t>
  </si>
  <si>
    <t>TNY GLXY 4" Round WG Cheese Pizza - Bulk</t>
  </si>
  <si>
    <t>TNY GLXY 4" Round WG Pepperoni Pizza - Bulk</t>
  </si>
  <si>
    <t>TNY GLXY 4" Round WG Cheese Pizza - IW</t>
  </si>
  <si>
    <t>TNY GLXY 4" Round WG Pepperoni Pizza - IW</t>
  </si>
  <si>
    <t>TNY DD 5" WG 50/50 Cheese Pizza</t>
  </si>
  <si>
    <t>TNY DD 5" WG 50/50 Pepperoni Pizza</t>
  </si>
  <si>
    <t>TNY DD 5" 100% Mozz Uncured Pepperoni Pizza - IW</t>
  </si>
  <si>
    <t>TNY DD 5" 100% Mozz Cheese Pizza - IW</t>
  </si>
  <si>
    <t>TNY DD 5" 51% WG 100% Mozz Cheese Pizza</t>
  </si>
  <si>
    <t>TNY DD 5" 51% WG 100% Mozz Pepperoni Pizza</t>
  </si>
  <si>
    <t>TNY 3x8 51% WG Cheesy Garlic Flatbread</t>
  </si>
  <si>
    <t>TNY Thick Crust 4x6 51% WG Cheese Pizza</t>
  </si>
  <si>
    <t>TNY 4 x 6  WG Thick Crust Pepperoni Pizza</t>
  </si>
  <si>
    <t>TNY 4 x 6  WG Thick Crust Sausage Pizza</t>
  </si>
  <si>
    <t>TNY 51% WG 4x6 50/50 Cheese Pizza</t>
  </si>
  <si>
    <t>TNY 51% WG 4x6 Pepperoni 50/50 Pizza</t>
  </si>
  <si>
    <t xml:space="preserve">TNY 51% WG 4X6 100% Mozz Cheese Pizza </t>
  </si>
  <si>
    <t xml:space="preserve">TNY 51% WG 4x6 100% Mozz Pepperoni Pizza </t>
  </si>
  <si>
    <t>TNY 51% WG Turkey Sausage 50/50 Breakfast Pizza - Bulk</t>
  </si>
  <si>
    <t>TNY 51% WG Turkey Sausage 50/50 Breakfast Pizza - IW</t>
  </si>
  <si>
    <t>TNY 51% WG Turkey Sausage 100% Mozz Breakfast Pizza - IW</t>
  </si>
  <si>
    <t xml:space="preserve"> 51% WG Sausage &amp; Country Gravy Breakfast Pizza</t>
  </si>
  <si>
    <t>TNY 51% WG Bacon Scramble Breakfast Pizza</t>
  </si>
  <si>
    <t>TNY Wedge 7" 51% WG 50/50 Pizza</t>
  </si>
  <si>
    <t>TNY Wedge 7" 51% WG Pepperoni 50/50 Pizza</t>
  </si>
  <si>
    <t>TNY WG Fiestada</t>
  </si>
  <si>
    <t xml:space="preserve">TNY French Bread 6" WG Multi Cheese Garlic 100% Mozz Pizza </t>
  </si>
  <si>
    <t>TNY French Bread 6" 51% WG Cheese 100% Mozz Pizza</t>
  </si>
  <si>
    <t>TNY French Bread 6" 51% WG Pepperoni 100% Mozz Pizza</t>
  </si>
  <si>
    <t>TNY French Bread 6" 51% WG Cheese 50/50 Pizza</t>
  </si>
  <si>
    <t>TNY French Bread 6" 51% WG 50/50 Pepperoni Pizza</t>
  </si>
  <si>
    <t>TNY French Bread 6" 51% WG 50/50 Multi Cheese Garlic Pizza</t>
  </si>
  <si>
    <t>CG 51% WG Cheese Quesadilla</t>
  </si>
  <si>
    <t>CG 51% WG Chicken &amp; Cheese Quesadilla</t>
  </si>
  <si>
    <t>BSC 51% WG Sausage Egg &amp; Cheese Breakfast Sliders - IW</t>
  </si>
  <si>
    <t>BSC 51% WG Southwest Egg &amp; Cheese Breakfast Sliders - IW</t>
  </si>
  <si>
    <t>TNY 7" 51% WG Stuffed Crust 100% Mozz Cheese Pizza</t>
  </si>
  <si>
    <t>TNY 7" 51% WG Stuffed Crust 100% Mozz Pepperoni Pizza</t>
  </si>
  <si>
    <t>BSC 51% WG Cheese Stuffed Sandwich - IW</t>
  </si>
  <si>
    <t>BSC 51% WG Turkey Pepperoni Stuffed Sandwich</t>
  </si>
  <si>
    <t>BSC 51% WG Turkey Pepperoni Stuffed Sandwich - IW</t>
  </si>
  <si>
    <t>BSC 51% WG 100% Mozz Cheese Stuffed Sticks</t>
  </si>
  <si>
    <t>BSC 51% WG Pepperoni Pizza Strips</t>
  </si>
  <si>
    <t>MINH Sweet &amp; Sour Chicken Stir Fry Kit</t>
  </si>
  <si>
    <t>Chicken Legs - Chilled-Bulk</t>
  </si>
  <si>
    <t>MINH General Tso's Chicken Stir Fry Kit</t>
  </si>
  <si>
    <t>MINH Teriyaki Chicken Stir Fry Kit</t>
  </si>
  <si>
    <t>MINH Orange Chicken Stir Fry Kit</t>
  </si>
  <si>
    <t>VP 7" Cheese Pizza - with box</t>
  </si>
  <si>
    <t>Tasty Brands</t>
  </si>
  <si>
    <t>CN Cheese
 Lasagna Rollup</t>
  </si>
  <si>
    <t>00801WG</t>
  </si>
  <si>
    <t>Cheese Nat Amer. Barrel</t>
  </si>
  <si>
    <t>CN Cheese
 Stuffed Shells</t>
  </si>
  <si>
    <t>00803WG</t>
  </si>
  <si>
    <t>CN Jumbo
 Cheese Ravioli</t>
  </si>
  <si>
    <t>00804WG</t>
  </si>
  <si>
    <t>00808WG</t>
  </si>
  <si>
    <t>Turkey &amp; Cheese
 Lasagna Rollup</t>
  </si>
  <si>
    <t>00813WG</t>
  </si>
  <si>
    <t>Cheese &amp; Vegetable
 Lasagna Rollup</t>
  </si>
  <si>
    <t>00821WG</t>
  </si>
  <si>
    <t>RTE Tortellini</t>
  </si>
  <si>
    <t>00830WG</t>
  </si>
  <si>
    <t>CN Mini
 Cheese Ravioli</t>
  </si>
  <si>
    <t>00834WG</t>
  </si>
  <si>
    <t>Mozzarella Filled
 Twisted Topped Breadstick</t>
  </si>
  <si>
    <t>Jumbo Pizza Bagel</t>
  </si>
  <si>
    <t xml:space="preserve">Mini Cheese
 Pizza Bagel </t>
  </si>
  <si>
    <t xml:space="preserve">Turkey Pepperoni &amp;
 Cheese Mini Pizza Bagel </t>
  </si>
  <si>
    <t>PizzaBoli</t>
  </si>
  <si>
    <t>-</t>
  </si>
  <si>
    <t>PizzaBoli (I/W)</t>
  </si>
  <si>
    <t>Mini Chicken Tacos</t>
  </si>
  <si>
    <t>Breaded Oven Ready
 Mozzarella Sticks</t>
  </si>
  <si>
    <t>Breaded Oven Ready
 Mini Cheese Ravioli</t>
  </si>
  <si>
    <t>Egg, Cheese &amp;
 Turkey Bacon
 Breakfast Toast (I/W)</t>
  </si>
  <si>
    <t>CN Turkey Sausage &amp;
 Cheese Breakfast Round</t>
  </si>
  <si>
    <t xml:space="preserve">Turkey Ham &amp;
 Cheese Croissant Melt (I/W) </t>
  </si>
  <si>
    <t>Italian Combo
 Wrap (I/W)</t>
  </si>
  <si>
    <t>Turkey Ham &amp;
 2 Cheese Wrap (I/W)</t>
  </si>
  <si>
    <t>Breaded Chicken &amp; Cheese Wrap
 w/ BBQ Sauce (I/W)</t>
  </si>
  <si>
    <t>Chicken, Turkey Ham
 &amp; 2 Cheese
 Wedge (I/W)</t>
  </si>
  <si>
    <t>Italian Combo Sandwich (I/W)</t>
  </si>
  <si>
    <t>Chicken, Turkey Pepperoni &amp;
 Cheese Sub (I/W)</t>
  </si>
  <si>
    <t>Turkey Ham &amp;
 2 Cheese Sandwich (I/W)</t>
  </si>
  <si>
    <t>Turkey Bologna,
 Turkey Salami &amp;
 Cheese Sandwich (I/W)</t>
  </si>
  <si>
    <t>Turkey &amp; 2 Cheese
 Wedge Sandwich (I/W)</t>
  </si>
  <si>
    <t>Turkey Breast, Turkey Ham &amp;
 Cheese Wedge (I/W)</t>
  </si>
  <si>
    <t>Cheese Pizza Kit</t>
  </si>
  <si>
    <t>Cheese &amp; Turkey
 Pepperoni Pizza Kit</t>
  </si>
  <si>
    <t>Turkey &amp; Cheese Kit</t>
  </si>
  <si>
    <t>Turkey Ham &amp;
 Cheese Kit</t>
  </si>
  <si>
    <t>Chicken Burrito Bowl</t>
  </si>
  <si>
    <t>Pancake, Sausage,
 Potatoes &amp; Cheese Stacker</t>
  </si>
  <si>
    <t>Trios Protein Pack:
Turkey, Cheddar, Cheez-Its®</t>
  </si>
  <si>
    <t>Trios Protein Pack:
Turkey Ham, Cheddar, Cheez-Its®</t>
  </si>
  <si>
    <t>Cheese</t>
  </si>
  <si>
    <t xml:space="preserve">Commerical Case Price Bracket #1                 (Full Truckload)                </t>
  </si>
  <si>
    <t xml:space="preserve">Commerical Case Price Bracket #2                 (Half Truckload) </t>
  </si>
  <si>
    <t>Red Gold, LLC</t>
  </si>
  <si>
    <t>Red Gold Ketchup / Fancy 33%  -  #10 Cans</t>
  </si>
  <si>
    <t>REDY599</t>
  </si>
  <si>
    <t>Tomato Paste for Bulk Processing</t>
  </si>
  <si>
    <t>NA</t>
  </si>
  <si>
    <t>Red Gold Ketchup  / Naturally Balanced (Made w/Sugar - Enhanced Low Sodium)  6/#10 Cans</t>
  </si>
  <si>
    <t>REDYL99</t>
  </si>
  <si>
    <t>Red Gold Ketchup / Fancy 33%  - 114 oz. Pouches</t>
  </si>
  <si>
    <t>REDY572</t>
  </si>
  <si>
    <t>Red Gold Ketchup / Fancy 33%  - 64 oz. Bottles</t>
  </si>
  <si>
    <t>REDYA64</t>
  </si>
  <si>
    <t>Red Gold Ketchup / Fancy 33% -  3 gal. Bag in Box (BIB)</t>
  </si>
  <si>
    <t>REDYA3GTH</t>
  </si>
  <si>
    <t>Red Gold Ketchup / Naturally Balanced (Made with sugar / Enhanced Low Sodium)  3 gal. Bag in Box</t>
  </si>
  <si>
    <t>REDYL3G</t>
  </si>
  <si>
    <t>Red Gold Ketchup / Fancy 33% - Pouches - 3/1.5 gal.</t>
  </si>
  <si>
    <t>REDY53H</t>
  </si>
  <si>
    <t>Red Gold Ketchup / Fancy 33%  -  9 gm Foil Packets (white)</t>
  </si>
  <si>
    <t>REDY59G</t>
  </si>
  <si>
    <t>Red Gold Ketchup / Naturally Balanced (Made w/Sugar - Enhanced Low Sodium)- 1,000 / 9 gm Foil Packets (green)</t>
  </si>
  <si>
    <t>REDYL9G</t>
  </si>
  <si>
    <t>Red Gold Ketchup / Naturally Balanced (Made w/Sugar - Enhanced Low Sodium)- 250 / 1 oz. Plastic Dunk Cups</t>
  </si>
  <si>
    <t>REDY51Z</t>
  </si>
  <si>
    <t>Huy Fong "Rooster" Original Sriracha Hot Chili Sauce Ketchup - 12/20oz Bottles</t>
  </si>
  <si>
    <t>HUYYW2R</t>
  </si>
  <si>
    <t>Huy Fong "Rooster" Original Sriracha Hot Chili Sauce Ketchup  - 8 gram Foil Packet (red)</t>
  </si>
  <si>
    <t>HUYYW8G</t>
  </si>
  <si>
    <t>Red Gold Salsa Dipping Cups (Made with Sugar/ Enhanced Low Sodium) 84 / 3 oz Cups</t>
  </si>
  <si>
    <t>REDSC2ZC84</t>
  </si>
  <si>
    <t>Red Gold Salsa Dipping Cups (Made with Sugar/ Enhanced Low Sodium) 168 / 3 oz Cups</t>
  </si>
  <si>
    <t>REDSC2ZC168</t>
  </si>
  <si>
    <t>Red Gold Salsa Dipping Cups (Made with Sugar/ Enhanced Low Sodium)  264 / 1.5 oz  Cups</t>
  </si>
  <si>
    <t>REDSCHZC264</t>
  </si>
  <si>
    <t>Red Gold Marinara Sauce Dipping Cups (Made with Sugar/ Enhanced Low Sodium)  84 / 2.5 oz Cups</t>
  </si>
  <si>
    <t>REDNA2ZC84</t>
  </si>
  <si>
    <t>Red Gold Marinara Sauce Dipping Cups (Made with Sugar/ Enhanced Low Sodium) 168 / 2.5 oz  Cups</t>
  </si>
  <si>
    <t>REDNA2ZC168</t>
  </si>
  <si>
    <t>Red Gold Marinara Sauce Dipping Cups (Made with Sugar/ Enhanced Low Sodium)  264 / 1.25 oz. Cups</t>
  </si>
  <si>
    <t>REDNAHZC264</t>
  </si>
  <si>
    <t xml:space="preserve">Red Gold Marinara Sauce Dunk Cups (Made with Sugar/ Enhanced Low Sodium) 250 / 1 oz. Cups </t>
  </si>
  <si>
    <t>REDNA1Z</t>
  </si>
  <si>
    <t xml:space="preserve">Red Gold BBQ Sauce / Naturally Balanced (Made with Sugar/ Enhanced Low Sodium) 250 / 1 oz Plastic Dunk Cups </t>
  </si>
  <si>
    <t>REDOA1Z</t>
  </si>
  <si>
    <t>Hug Fong "Rooster" Sriracha Hot Chili Sauce - 7 gram Foil Packet*</t>
  </si>
  <si>
    <t>HUYHW7GC500</t>
  </si>
  <si>
    <t>Red Gold BBQ Sauce / Naturally Balanced (Made with Sugar/ Enhanced Low Sodium) 2/1.5 gal. Dispenser Pouch Pack</t>
  </si>
  <si>
    <t>REDOA7D</t>
  </si>
  <si>
    <t>Red Gold Ketchup / Naturally Balanced (Made w/Sugar - Enhanced Low Sodium)- 2/1.5 gal. Dispenser Pouch Pack</t>
  </si>
  <si>
    <t>REDYL7D</t>
  </si>
  <si>
    <t>Red Gold Ketchup / Fancy 33% - 2/ 1.5 gal.Dispenser Pouches</t>
  </si>
  <si>
    <t>REDY57D</t>
  </si>
  <si>
    <t>Huy Fong "Rooster" Original Sriracha Hot Chili Sauce Ketchup - 2/1.5 gallon Disp. Pouch</t>
  </si>
  <si>
    <t>HUYYW7D</t>
  </si>
  <si>
    <t>Red Gold Mustard 2/ 1.5 gal. Dispenser Pouch*</t>
  </si>
  <si>
    <t>RED2A2D</t>
  </si>
  <si>
    <t>Red Gold Sweet Relish - 2/1.5 gal Dispenser Pouch*</t>
  </si>
  <si>
    <t>RED557D</t>
  </si>
  <si>
    <t xml:space="preserve">Red Gold Ketchup / Fancy 33%  - 114 oz. Jugs w/ Pump </t>
  </si>
  <si>
    <t>REDY59P</t>
  </si>
  <si>
    <t xml:space="preserve">Red Gold Ketchup / Naturally Balanced (Made w/Sugar- Enhanced Low Sodium) - 112.5 oz Jugs w/ Pump </t>
  </si>
  <si>
    <t>REDYL9P</t>
  </si>
  <si>
    <t>Red Gold BBQ Sauce / Naturally Balanced (Made with Sugar/ Enhanced Low Sodium) - 114 oz. Jugs w/ Pump</t>
  </si>
  <si>
    <t>REDOA9P</t>
  </si>
  <si>
    <t>Red Gold BBQ Sauce / Naturally Balanced (Made with Sugar/ Enhanced Low Sodium) - 114 oz. Jugs NO Pump</t>
  </si>
  <si>
    <t>REDOA9PNPNEL</t>
  </si>
  <si>
    <t xml:space="preserve">Huy Fong "Rooster" Original Sriracha Hot Chili Sauce Ketchup  - 113 oz. Jugs w/ Pump </t>
  </si>
  <si>
    <t>HUYYW9P</t>
  </si>
  <si>
    <t>Red Gold Mustard  - 105 oz. Jugs/ Pump in Case*</t>
  </si>
  <si>
    <t>RED2A9P</t>
  </si>
  <si>
    <t>Red Gold Nutritionally Enhanced Low Sodium Salsa</t>
  </si>
  <si>
    <t>REDSC99</t>
  </si>
  <si>
    <t xml:space="preserve">Red Gold Nutritionally Enhanced Low Sodium Enchilada Sauce </t>
  </si>
  <si>
    <t>REDRL99</t>
  </si>
  <si>
    <t xml:space="preserve">Redpack Nutritionally Enhanced Low Sodium Spaghetti Sauce </t>
  </si>
  <si>
    <t>RPKMA9E</t>
  </si>
  <si>
    <t xml:space="preserve">Redpack Spaghetti Sauce </t>
  </si>
  <si>
    <t>RPKMA9C</t>
  </si>
  <si>
    <t xml:space="preserve">Redpack Nutritionally Enhanced Low Sodium Marinara Sauce   </t>
  </si>
  <si>
    <t>RPKNA9E</t>
  </si>
  <si>
    <t xml:space="preserve">Redpack Marinara Sauce    </t>
  </si>
  <si>
    <t>RPKNA99</t>
  </si>
  <si>
    <t>Redpack Marinara Sauce - 6 Poly Pouches</t>
  </si>
  <si>
    <t>RPKNC9H</t>
  </si>
  <si>
    <t>Redpack Nutritionally Enhanced Low Sodium Fully Prepared Pizza Sauce</t>
  </si>
  <si>
    <t>RPKIL9E</t>
  </si>
  <si>
    <t>Redpack Pizza Sauce - Fully Prepared</t>
  </si>
  <si>
    <t>RPKIL99</t>
  </si>
  <si>
    <t>Redpack Pizza Sauce w/ Basil</t>
  </si>
  <si>
    <t>RPKIX99</t>
  </si>
  <si>
    <t>Redpack Sloppy Joe Sauce</t>
  </si>
  <si>
    <t>RPK1A99</t>
  </si>
  <si>
    <t>Redpack Concentrated Crushed Tomatoes</t>
  </si>
  <si>
    <t>RPKDX99</t>
  </si>
  <si>
    <t>Redpack Tomato Paste</t>
  </si>
  <si>
    <t>RPKUA99</t>
  </si>
  <si>
    <t>Redpack Tomato Sauce</t>
  </si>
  <si>
    <t>RPKHA99</t>
  </si>
  <si>
    <t>Redpack Tomato Puree 1.060</t>
  </si>
  <si>
    <t>RPKH69X</t>
  </si>
  <si>
    <t>Red Gold  Tomato Juice No Salt Added (NSA) Fresh - 46 oz. cans (12.5 mg./4 oz.)</t>
  </si>
  <si>
    <t>REDVB4F</t>
  </si>
  <si>
    <t>Vine Ripe Tomato Sauce - Low Sodium - #10 cans</t>
  </si>
  <si>
    <t>VINHM99</t>
  </si>
  <si>
    <t>Vine Ripe Spaghetti Sauce - Low Sodium - #10 cans</t>
  </si>
  <si>
    <t>VINMS99</t>
  </si>
  <si>
    <t>Red Gold Diced Tomatoes - No Salt Added (NSA) - #10 cans*</t>
  </si>
  <si>
    <t>REDBQ9B</t>
  </si>
  <si>
    <t xml:space="preserve">Commerical Case Price Bracket #1             (FOB PLANT)               </t>
  </si>
  <si>
    <t xml:space="preserve">Commerical Case Price Bracket #2               (FULL TRUCK LOAD DELIVERED) </t>
  </si>
  <si>
    <t>MICHAEL B'S FOOD PRODUCTS</t>
  </si>
  <si>
    <t>BEAN &amp; CHEESE BURRITO WRAPPED IN FOIL</t>
  </si>
  <si>
    <t>BCB500</t>
  </si>
  <si>
    <t>100012 &amp; 100021</t>
  </si>
  <si>
    <t>50/50 RF CHEDDAR &amp; MOZZERALLA</t>
  </si>
  <si>
    <t>2.5 CHED &amp; 2.5 MOZZ</t>
  </si>
  <si>
    <t>$1.64 &amp; $1.66</t>
  </si>
  <si>
    <t xml:space="preserve"> n/a </t>
  </si>
  <si>
    <t>JUMBO BEAN &amp; CHEESE BURRITO</t>
  </si>
  <si>
    <t>BCB800</t>
  </si>
  <si>
    <t>3.83 CHED &amp; 3.83 MOZZ</t>
  </si>
  <si>
    <t>CHICKEN, RICE &amp; CHEESE BURRITO</t>
  </si>
  <si>
    <t>CRHB75</t>
  </si>
  <si>
    <t>RF CHEDDAR</t>
  </si>
  <si>
    <t>2.5 CHED</t>
  </si>
  <si>
    <t>SALSA &amp; CHEESE BURRITO</t>
  </si>
  <si>
    <t>BSB420</t>
  </si>
  <si>
    <t>1.88 CHED &amp; 1.88 MOZZ</t>
  </si>
  <si>
    <t>BULK BEAN &amp; CHEESE BURRITO</t>
  </si>
  <si>
    <t>BCB500B</t>
  </si>
  <si>
    <t>QUESADILLA</t>
  </si>
  <si>
    <t>BCQ92</t>
  </si>
  <si>
    <t>QCC94</t>
  </si>
  <si>
    <t>CHILE CHEESE FLAUQUITO IW                     ie: Chile Rehino</t>
  </si>
  <si>
    <t>FT020</t>
  </si>
  <si>
    <t>5 CHED &amp;         5 MOZZ</t>
  </si>
  <si>
    <t>CHILE CHEESE FLAUQUITO BULK           ie: Chile Rehino</t>
  </si>
  <si>
    <t>FTB020</t>
  </si>
  <si>
    <t>BEEF &amp; CHEESE LASAGNA</t>
  </si>
  <si>
    <t>BL672</t>
  </si>
  <si>
    <t>MOZZARELLA</t>
  </si>
  <si>
    <t>.55 MOZZ</t>
  </si>
  <si>
    <t>PENNE PASTA W/ MEAT &amp; MARINA, INDIVIDUAL SERVINGS</t>
  </si>
  <si>
    <t>PPM45</t>
  </si>
  <si>
    <t>2.73 MOZZ</t>
  </si>
  <si>
    <t>PENNE PASTA W/ VEGETABLES &amp; MARINA, INDIVIDUAL SERVINGS</t>
  </si>
  <si>
    <t>VSM62</t>
  </si>
  <si>
    <t>4.38 MOZZ</t>
  </si>
  <si>
    <t>EGG , CHEESE &amp; CHILE BREAKFAST TACO BULK</t>
  </si>
  <si>
    <t>ECT23</t>
  </si>
  <si>
    <t>EGG , CHEESE &amp; CHILE BREAKFAST TACO IW</t>
  </si>
  <si>
    <t>ECT23W</t>
  </si>
  <si>
    <t>EGG, CHILE &amp; CHEESE BREAKFAST POCKET</t>
  </si>
  <si>
    <t>JRT45</t>
  </si>
  <si>
    <t>6 CHED</t>
  </si>
  <si>
    <t>CHICKEN &amp; CHEESE TAMALE RED CHILE BULK</t>
  </si>
  <si>
    <t>TAC32</t>
  </si>
  <si>
    <t>4.5 MOZZ</t>
  </si>
  <si>
    <t>CHICKEN &amp; CHEESE TAMALE RED CHILE FOIL WRAP</t>
  </si>
  <si>
    <t>TAC32F</t>
  </si>
  <si>
    <t>CHICKEN &amp; CHEESE TAMALE GREEN CHILE BULK</t>
  </si>
  <si>
    <t>TAC30</t>
  </si>
  <si>
    <t>BEEF &amp; CHEESE TAMALE, RED CHILE BULK</t>
  </si>
  <si>
    <t>TAB41</t>
  </si>
  <si>
    <t>2.25 MOZZ</t>
  </si>
  <si>
    <t>BEEF &amp; CHEESE TAMALE, RED CHILE FOIL WRAP</t>
  </si>
  <si>
    <t>TAB41F</t>
  </si>
  <si>
    <t>BEEF &amp; CHEESE TAMALE, GREEN CHILE BULK</t>
  </si>
  <si>
    <t>TAB30</t>
  </si>
  <si>
    <t>PORK &amp; CHEESE TAMALE, RED CHILE</t>
  </si>
  <si>
    <t>TAP76</t>
  </si>
  <si>
    <t>3.6 MOZZ</t>
  </si>
  <si>
    <t>PORK &amp; CHEESE TAMALE, GREEN CHILE</t>
  </si>
  <si>
    <t>TAP30</t>
  </si>
  <si>
    <t>CHILE CHEESE TAMALE</t>
  </si>
  <si>
    <t>TC12</t>
  </si>
  <si>
    <t>9 CHED</t>
  </si>
  <si>
    <t>BEAN &amp; CHILE CHEESE TAMALE, RED CHILE</t>
  </si>
  <si>
    <t>TBC11</t>
  </si>
  <si>
    <t>BEAN &amp; CHILE CHEESE TAMALE, GREEN CHILE</t>
  </si>
  <si>
    <t>TBC30</t>
  </si>
  <si>
    <t>MEATBALL SANDWICH IW</t>
  </si>
  <si>
    <t>MBM480</t>
  </si>
  <si>
    <t>2.81 MOZZ</t>
  </si>
  <si>
    <t>TURKEY BREAST &amp; CHEESE HOAGIE IW</t>
  </si>
  <si>
    <t>BTC444</t>
  </si>
  <si>
    <t>SLICED AMERICAN CHEESE</t>
  </si>
  <si>
    <t>3.75 AMERICAN</t>
  </si>
  <si>
    <t>TWO CHEESE ENCHILADAS IN SAUCE</t>
  </si>
  <si>
    <t>CCE12</t>
  </si>
  <si>
    <t>4.38 CHED</t>
  </si>
  <si>
    <t>CHICKEN &amp; CHEESE ENCHILADA</t>
  </si>
  <si>
    <t>DCE860</t>
  </si>
  <si>
    <t>2.19 CHED</t>
  </si>
  <si>
    <t>TWO BEEF &amp; CHEESE ENCHILADAS IN SAUCE</t>
  </si>
  <si>
    <t>BTE67</t>
  </si>
  <si>
    <t>.55 CHED</t>
  </si>
  <si>
    <t>BEEF &amp; CHEESE CHIMICHANGA BULK</t>
  </si>
  <si>
    <t>BTC40</t>
  </si>
  <si>
    <t>5 CHED</t>
  </si>
  <si>
    <t>BEEF &amp; CHEESE CHIMICHANGA IW</t>
  </si>
  <si>
    <t>BTC40W</t>
  </si>
  <si>
    <t>FRESH SANDWICH TURKEY BREAST &amp; CHEESE</t>
  </si>
  <si>
    <t>BWS75</t>
  </si>
  <si>
    <t>FRESH SANDWICH      HAM &amp; CHEESE</t>
  </si>
  <si>
    <t>BWS77</t>
  </si>
  <si>
    <t>FRESH SANDWICH TURKEY HAM &amp; CHEESE</t>
  </si>
  <si>
    <t>BWS78</t>
  </si>
  <si>
    <t>FRESH SANDWICH     TWO CHEESE SANDWICH</t>
  </si>
  <si>
    <t>BWS79</t>
  </si>
  <si>
    <t>BEEF TAMALE PIE RED CHILE</t>
  </si>
  <si>
    <t>BPTR64</t>
  </si>
  <si>
    <t>BEEF TAMALE PIE GREEN CHILE</t>
  </si>
  <si>
    <t>BTTG83</t>
  </si>
  <si>
    <t>RICH</t>
  </si>
  <si>
    <t>Whole Grain Rich 5" Proof &amp; Bake Sheeted Pizza Dough</t>
  </si>
  <si>
    <t>FLOUR BREAD-BULK</t>
  </si>
  <si>
    <t>2 oz eq Grains</t>
  </si>
  <si>
    <t>Whole Grain Rich Extra Thin Oven-Fired Flats</t>
  </si>
  <si>
    <t>1.75 oz eq Grains</t>
  </si>
  <si>
    <t>Whole Grain Rich 4"  Mini Flatbread</t>
  </si>
  <si>
    <t>1 oz eq Grains</t>
  </si>
  <si>
    <t>Whole Grain Rich Yeast Donut Holes</t>
  </si>
  <si>
    <t>French Bread Dough</t>
  </si>
  <si>
    <t>20.25 Grain Alt.</t>
  </si>
  <si>
    <t>Hoagie Roll Dough</t>
  </si>
  <si>
    <t>2.75 Grain Alt.</t>
  </si>
  <si>
    <t>Country Style Wheat Dinner Roll</t>
  </si>
  <si>
    <t>1.25 Grain Alt.</t>
  </si>
  <si>
    <t>2.25 oz Traditional Cinnamon Sweet Roll Dough</t>
  </si>
  <si>
    <t>2 Grain Alt.</t>
  </si>
  <si>
    <t>Petite Cinnamon Sweet Roll Dough</t>
  </si>
  <si>
    <t>1 Grain Alt.</t>
  </si>
  <si>
    <t>Whole Grain Rich Triple Chocolate Filled Cookie made with Hershey's Chocolate (Baked, IW)</t>
  </si>
  <si>
    <t>Butter Egg Dinner Roll</t>
  </si>
  <si>
    <t>Wheat Dinner Roll Dough</t>
  </si>
  <si>
    <t>Whole Grain Rich 9"X9" White Wheat Oven-Fired Flats</t>
  </si>
  <si>
    <t>Whole Grain Rich Dinner Roll</t>
  </si>
  <si>
    <t>Ztf Biscuit Dough Round Handi-Split</t>
  </si>
  <si>
    <t>Whole Grain Rich Par Baked Breadstick</t>
  </si>
  <si>
    <t>Whole Grain Rich UBR  - The Ultimate Breakfast Round™ - Cinnamon (Dough)</t>
  </si>
  <si>
    <t>Whole Grain French Toast Bites</t>
  </si>
  <si>
    <t>Whole Grain Pancake Bite</t>
  </si>
  <si>
    <t>Whole Grain Rich Confetti Cake Filled Cookie with Frosting (Baked, IW)</t>
  </si>
  <si>
    <t>Traditional Sweet Roll</t>
  </si>
  <si>
    <t>Jumbo Cinnamon Sweet Roll</t>
  </si>
  <si>
    <t>3.5 Grain Alt.</t>
  </si>
  <si>
    <t xml:space="preserve">Homestyle Roll Dough   </t>
  </si>
  <si>
    <t>1.5 Grain Alt.</t>
  </si>
  <si>
    <t>Whole Grain Rich UBR - The Ultimate Breakfast Round™ - Cinnamon (Baked, IW, Nut-Free)</t>
  </si>
  <si>
    <t>Whole Grain Rich 7.5 oz Sub Roll Dough</t>
  </si>
  <si>
    <t>3.125 oz eq Grains</t>
  </si>
  <si>
    <t xml:space="preserve">Whole Grain Rich 1.5 oz Biscuit Dough  </t>
  </si>
  <si>
    <t>Whole Grain Rich 16" Sheeted Pizza Dough</t>
  </si>
  <si>
    <t xml:space="preserve">Whole Grain Rich Cinnamon Roll Dough </t>
  </si>
  <si>
    <t>Whole Grain Rich Dinner Roll Dough</t>
  </si>
  <si>
    <t>Whole Grain Rich 12" X 16" Pizza Dough</t>
  </si>
  <si>
    <t>Whole Grain Rich 14" Sheeted Pizza Dough</t>
  </si>
  <si>
    <t>Whole Grain Rich Mini Sub Roll Dough</t>
  </si>
  <si>
    <t>Whole Grain Rich Rip Stick Breadstick Dough</t>
  </si>
  <si>
    <t>Whole Grain Rich 1 oz Handi-Split Biscuit Dough</t>
  </si>
  <si>
    <t>Whole Grain Rich Honey Corn Biscuit Dough Handi-Split</t>
  </si>
  <si>
    <t>2.5 oz eq Grains</t>
  </si>
  <si>
    <t>Country Style Biscuit Dough</t>
  </si>
  <si>
    <t>Whole Grain Rich 2 oz Biscuit Dough Handi-Split</t>
  </si>
  <si>
    <t>2.25 oz eq Grains</t>
  </si>
  <si>
    <t>Whole Grain Rich UBR - The Ultimate Breakfast Round™ - Oatmeal Chocolate Chip (Dough)</t>
  </si>
  <si>
    <t>Southern Style Biscuit Dough</t>
  </si>
  <si>
    <t>Whole Grain Rich UBR - The Ultimate Breakfast Round™ - Oatmeal Chocolate Chip  (Baked, IW, Nut-free)</t>
  </si>
  <si>
    <t xml:space="preserve">Whole Grain Rich 2.5oz Dinner Roll Dough </t>
  </si>
  <si>
    <t>Whole Grain Rich 2 oz EQ Cinnamon Swirl Dough</t>
  </si>
  <si>
    <t xml:space="preserve">Whole Grain Rich 16" Parbaked Pizza Crust </t>
  </si>
  <si>
    <t>Whole Grain Rich 12" x 16" Parbaked Pizza Crust</t>
  </si>
  <si>
    <t>Whole Grain Rich 2 oz EQ 6X6 Oven Fired Flatbread</t>
  </si>
  <si>
    <t>Whole Grain Rich UBR - The Ultimate Breakfast Round™ - Sunberry Blast  (Baked, IW, Nut-free)</t>
  </si>
  <si>
    <t>Whole Grain Rich Yeast Raised Ring Donut</t>
  </si>
  <si>
    <t>Whole Grain Rich Reduced Sodium and Reduced Fat Biscuit Dough</t>
  </si>
  <si>
    <t>6" Whole Grain Rich Flatbread</t>
  </si>
  <si>
    <t>Whole Grain Rich Rustic Whole Wheat Flatbread</t>
  </si>
  <si>
    <t>2.75 oz eq Grains</t>
  </si>
  <si>
    <t>Whole Grain Rich Sweet Hawaiian Roll Dough</t>
  </si>
  <si>
    <t>Homestyle Biscuit Dough</t>
  </si>
  <si>
    <t>2.25 Grain Alt.</t>
  </si>
  <si>
    <t>Biscuit Stick Dough</t>
  </si>
  <si>
    <t>7" Presheeted Pizza Dough</t>
  </si>
  <si>
    <t>5.75 Grain Alt.</t>
  </si>
  <si>
    <t>Whole Grain Rich Biscuit Stick Dough</t>
  </si>
  <si>
    <t>Reduced Sodium Biscuit Dough</t>
  </si>
  <si>
    <t>Whole Grain Rich 16" Oven Rising Sheeted Pizza Dough</t>
  </si>
  <si>
    <t>Fresh 'N Ready 16" Oven Rising Thin Sheeted Pizza Dough</t>
  </si>
  <si>
    <t>2.5 Grain Alt.</t>
  </si>
  <si>
    <t>Fresh 'N Ready 7" Oven Rising  Sheeted Pizza Dough</t>
  </si>
  <si>
    <t>4.75 Grain Alt.</t>
  </si>
  <si>
    <t>Whole Grain Maple Waffle Flatbread</t>
  </si>
  <si>
    <t>Frech n' Ready Oven Rising 16" Sheeted Pizza Dough with Sauce Ring</t>
  </si>
  <si>
    <t>3.25 Grain Alt.</t>
  </si>
  <si>
    <t>Deluxe Wheat Sub Roll Dough</t>
  </si>
  <si>
    <t>3.75 Grain Alt.</t>
  </si>
  <si>
    <t>Deluxe White Sub Roll Dough</t>
  </si>
  <si>
    <t>16" Parbaked Raised Edge Pizza Crust</t>
  </si>
  <si>
    <t>Sweet Yeasty Dinner Roll Dough</t>
  </si>
  <si>
    <t>Sweet Yeast Diamond Roll Dough</t>
  </si>
  <si>
    <t>1.75 Grain Alt.</t>
  </si>
  <si>
    <t>16" Pre-Sheeted Pizza Dough</t>
  </si>
  <si>
    <t>Farm Rich Whole Grain Mozzarella Bites</t>
  </si>
  <si>
    <t>CHEESE MOZ LM PART SKIM UNFZ PROCESSR PK</t>
  </si>
  <si>
    <t>2.00 oz. M/MA / 2.00 oz. equivalent grains</t>
  </si>
  <si>
    <t>Breaded Mozzarella Cheese Sticks</t>
  </si>
  <si>
    <t>1.25 oz. M/MA / -</t>
  </si>
  <si>
    <t>Whole Grain Rich Reduced Sodium Cheese Stick</t>
  </si>
  <si>
    <t>2.00 oz. M/MA / 2.25 oz. equivalent grains</t>
  </si>
  <si>
    <t>Whole Grain Rich Breaded Mozzarella Cheese Sticks</t>
  </si>
  <si>
    <t>Whole Grain Rich Buffalo Cheese Cruncher</t>
  </si>
  <si>
    <t>Whole Grain Rich Pizza Cruncher</t>
  </si>
  <si>
    <t>2.00 oz. M/MA / 2.50 oz. equivalent grains</t>
  </si>
  <si>
    <t>Seasoned Hand-Pulled Pork</t>
  </si>
  <si>
    <t>Pork, Boneless Picnic, Frozen</t>
  </si>
  <si>
    <t>2.00 oz. M/MA</t>
  </si>
  <si>
    <t xml:space="preserve">Commerical Case Price Bracket #1            (10,000 lbs Ontario)                </t>
  </si>
  <si>
    <t xml:space="preserve">Commerical Case Price Bracket #2            (20,000 lbs Ontario) </t>
  </si>
  <si>
    <t xml:space="preserve">Commerical Case Price Bracket #3            (FTL 38,000 lbs Ontario) </t>
  </si>
  <si>
    <t xml:space="preserve">Commerical Case Price Bracket #1            (10,000 lbs Dixon)                </t>
  </si>
  <si>
    <t xml:space="preserve">Commerical Case Price Bracket #2            (20,000 lbs Dixon) </t>
  </si>
  <si>
    <t xml:space="preserve">Commerical Case Price Bracket #3            (FTL 38,000 lbs Dixon) </t>
  </si>
  <si>
    <t>JR Simplot</t>
  </si>
  <si>
    <t>RoastWorks Roasted Potato Medley</t>
  </si>
  <si>
    <t>POTATO BULK FOR PROCESS FRZ</t>
  </si>
  <si>
    <t>RoastWorks Whole Baby Bakers</t>
  </si>
  <si>
    <t>JR Buffalo Sticks</t>
  </si>
  <si>
    <t>Tater Gems</t>
  </si>
  <si>
    <t>Jiffi Crisp® 1/2” Crinkle Cut French Fries</t>
  </si>
  <si>
    <t>Simplot Sweets Sweet Potato Fries Crinkle Cut</t>
  </si>
  <si>
    <t>SWEET POTATO BULK FRESH PROC</t>
  </si>
  <si>
    <t>Simplot Sweets Sweet Potato Gems</t>
  </si>
  <si>
    <t>Simply Gold 3/8" SC</t>
  </si>
  <si>
    <t>RoastWorks Sweet Potato Unseasoning Chunk</t>
  </si>
  <si>
    <t>Thunder Crunch 3/8" SC</t>
  </si>
  <si>
    <t>Simplot Sweets Sweet Potato 1/2" Crinkle Cut</t>
  </si>
  <si>
    <t>Simplot Sweets Sweet Potato Lattice Cut</t>
  </si>
  <si>
    <t>Simplot Sweets Sweet Potato 10-Cut Wedge</t>
  </si>
  <si>
    <t>Simplot Sweets Sweet Potato %/16 SC w/Vanilla Sugar</t>
  </si>
  <si>
    <t>Conquest 5/16" Straight Cut</t>
  </si>
  <si>
    <t>Conquest Sidewinder</t>
  </si>
  <si>
    <t>JR Buffalo Sidewinder</t>
  </si>
  <si>
    <t>Smokey BBQ Sidewinder</t>
  </si>
  <si>
    <t>Roasted Sweet Potato Mashed</t>
  </si>
  <si>
    <t>Infinity 3/8" CC Deep V</t>
  </si>
  <si>
    <t>Infinity 3/8" SC</t>
  </si>
  <si>
    <t>Infinity 5/16" x 3/8" SC</t>
  </si>
  <si>
    <t>Infinity 1/2" CC Deep V</t>
  </si>
  <si>
    <t>Infinity 10 Cut Wedge</t>
  </si>
  <si>
    <t>Infinity 1/4" Shoestring</t>
  </si>
  <si>
    <t>Savory Reduced Sodium 5/16" x 3/8" SC</t>
  </si>
  <si>
    <t>Savory Reduced Sodium 10 Cut Wedge</t>
  </si>
  <si>
    <t>RoastWorks Baby Baker Halves w/Herbs &amp; Parmesan</t>
  </si>
  <si>
    <t>Savory Reduced Sodium Loop</t>
  </si>
  <si>
    <t>Tradtional Tater Gems</t>
  </si>
  <si>
    <t>Simplot Conquest® Crispy Potato Strips</t>
  </si>
  <si>
    <t>Tater Pals Oven 1/2" Crinkle Cut</t>
  </si>
  <si>
    <t>Tater Pals Oven 1/4" Shoe String</t>
  </si>
  <si>
    <t>Skincredibles Potato Chip</t>
  </si>
  <si>
    <t>Skincredibles Lattice Cut</t>
  </si>
  <si>
    <t>Skincredible Potato Boats</t>
  </si>
  <si>
    <t>Skincredibles 10-Cut Wedge</t>
  </si>
  <si>
    <t>Skincredibles 8-Cut Wedge</t>
  </si>
  <si>
    <t>Skincredibles Loops</t>
  </si>
  <si>
    <t>Blue Ribbon 3/8 Straight Cut NW Shield</t>
  </si>
  <si>
    <t>Blue Ribbon 3/8" Straight Cut</t>
  </si>
  <si>
    <t>Blue Ribbon 1/2" Crinkle Cut</t>
  </si>
  <si>
    <t>Tri-Taters</t>
  </si>
  <si>
    <t>Tiny Triangles</t>
  </si>
  <si>
    <t>Spudster Original Butter Flavor</t>
  </si>
  <si>
    <t>Plain Mashed</t>
  </si>
  <si>
    <t>Homestyle Mashed</t>
  </si>
  <si>
    <t>Garlic Redskin Mashed</t>
  </si>
  <si>
    <t>Skicredibles Chunks</t>
  </si>
  <si>
    <t>Shredded Hash Browns</t>
  </si>
  <si>
    <t>Tater Sticks</t>
  </si>
  <si>
    <t>Tater Bucks</t>
  </si>
  <si>
    <t>101's Hash Brown Patty</t>
  </si>
  <si>
    <t>Simplot Classic 1/4" Shoestring</t>
  </si>
  <si>
    <t>Simplot Blue Ribbon XLF 1/4" Shoestring</t>
  </si>
  <si>
    <t>Savory Loops</t>
  </si>
  <si>
    <t>Savory 3/8" Straight Cut</t>
  </si>
  <si>
    <t>Conquest 3/8" Straight Cut</t>
  </si>
  <si>
    <t>Jiffi Crisp® 3/8” Straight Cut French Fries</t>
  </si>
  <si>
    <t>Krunchie Wedges 8-Cut</t>
  </si>
  <si>
    <t>Savory 5/16" Straight Cut</t>
  </si>
  <si>
    <t>Sour Cream and Chive 3/8" x 5/16" Straight Cut</t>
  </si>
  <si>
    <t>NatrualCrisp 5/16" x 3/8" Straight cut</t>
  </si>
  <si>
    <t>NaturalCrisp 1/4" Shoestring</t>
  </si>
  <si>
    <t>Batter Bites</t>
  </si>
  <si>
    <t>Savory 10-Cut Wedge</t>
  </si>
  <si>
    <t>Sour Cream and Chive 10-cut Wedge</t>
  </si>
  <si>
    <t>Savory 8-Cut Wedge</t>
  </si>
  <si>
    <t>Savory Lattice Cut</t>
  </si>
  <si>
    <t>JR Buffalos Slices</t>
  </si>
  <si>
    <t>Conquest 1/4" Shoestring</t>
  </si>
  <si>
    <t>RoastWorks Sweet Potato w/maple seasoning</t>
  </si>
  <si>
    <t>RoastWorks Yukon Gold &amp; Redskin Potatoes</t>
  </si>
  <si>
    <t>RoastWorks Rosemary Redskin</t>
  </si>
  <si>
    <t>RoastWorks Redskin Halves</t>
  </si>
  <si>
    <t>RoastWorks Unseasoned Redskin Chunks</t>
  </si>
  <si>
    <t>RoastWorks Herb &amp; Garlic Russets</t>
  </si>
  <si>
    <t xml:space="preserve">FEE for Service    Price Bracket #1            (10,000 lbs Ontario)                </t>
  </si>
  <si>
    <t>FEE for Service    Price Bracket #2            (20,000 lbs Ontario)</t>
  </si>
  <si>
    <t>FEE for Service    Price Bracket #3            (FTL 38,000 lbs Ontario)</t>
  </si>
  <si>
    <t xml:space="preserve">FEE for Service    Price Bracket #1            (10,000 lbs Dixon)                </t>
  </si>
  <si>
    <t>FEE for Service    Price Bracket #2            (20,000 lbs Dixon)</t>
  </si>
  <si>
    <t>FEE for Service    Price Bracket #3            (FTL 38,000 lbs Dixon)</t>
  </si>
  <si>
    <t>Commericial Equivalent           Case Price Bracket #1 (10,000 lbs Ontario)</t>
  </si>
  <si>
    <t>Commericial Equivalent           Case Price Bracket #2 (20,000 lbs Ontario)</t>
  </si>
  <si>
    <t>Commericial Equivalent           Case Price Bracket #3 (FTL 38,000 lbs Ontario)</t>
  </si>
  <si>
    <t>Commericial Equivalent           Case Price Bracket #1 (10,000 lbs Dixon)</t>
  </si>
  <si>
    <t>Commericial Equivalent           Case Price Bracket #2 (20,000 lbs Dixon)</t>
  </si>
  <si>
    <t>Commericial Equivalent           Case Price Bracket #3 (FTL 38,000 lbs Dixon)</t>
  </si>
  <si>
    <t xml:space="preserve">(If different depending on truckloads)Commerical Case Price Bracket #1            (INSERT BRACKET)                </t>
  </si>
  <si>
    <t xml:space="preserve">(Distributor pricing)Commerical Case Price Bracket #2            (INSERT BRACKET) </t>
  </si>
  <si>
    <t xml:space="preserve">(If different depending on truckloads)Commerical Case Price Bracket #3            (INSERT BRACKET) </t>
  </si>
  <si>
    <t>S.A. Piazza &amp; Assoc. LLC</t>
  </si>
  <si>
    <t>Wild Mike's 10-Cut Pepperoni</t>
  </si>
  <si>
    <t>5.50 oz.</t>
  </si>
  <si>
    <t>Mozzerella Cheese</t>
  </si>
  <si>
    <t xml:space="preserve">Wild Mike's 10-Cut Cheese </t>
  </si>
  <si>
    <t>y</t>
  </si>
  <si>
    <t>5.49 oz.</t>
  </si>
  <si>
    <r>
      <t xml:space="preserve">Wild Mike's 10-Cut Pepperoni - </t>
    </r>
    <r>
      <rPr>
        <sz val="9"/>
        <color rgb="FFFF0000"/>
        <rFont val="Calibri Light"/>
        <family val="2"/>
      </rPr>
      <t>All Beef</t>
    </r>
    <r>
      <rPr>
        <sz val="9"/>
        <color theme="1"/>
        <rFont val="Calibri Light"/>
        <family val="2"/>
      </rPr>
      <t xml:space="preserve"> </t>
    </r>
  </si>
  <si>
    <t>5.63 oz.</t>
  </si>
  <si>
    <t xml:space="preserve">Wild Mike's 8-Cut Pepperoni </t>
  </si>
  <si>
    <t xml:space="preserve">Wild Mike's 8-Cut Cheese </t>
  </si>
  <si>
    <r>
      <t xml:space="preserve">Wild Mike's 8-Cut Pepperoni - </t>
    </r>
    <r>
      <rPr>
        <sz val="9"/>
        <color rgb="FFFF0000"/>
        <rFont val="Calibri Light"/>
        <family val="2"/>
      </rPr>
      <t>All Beef</t>
    </r>
  </si>
  <si>
    <t xml:space="preserve">Wild Mike's Uncut Pepperoni  </t>
  </si>
  <si>
    <t xml:space="preserve">Wild Mike's Uncut Cheese      </t>
  </si>
  <si>
    <t xml:space="preserve">Wild Mike's Uncut 4-MEAT     </t>
  </si>
  <si>
    <t>5.70 oz.</t>
  </si>
  <si>
    <t>5.51 oz.</t>
  </si>
  <si>
    <t>Wild Mike's IW Pepperoni</t>
  </si>
  <si>
    <t>Wild Mike's IW Cheese</t>
  </si>
  <si>
    <r>
      <t xml:space="preserve">Wild Mike's 5" Deep Dish Pepperoni - </t>
    </r>
    <r>
      <rPr>
        <b/>
        <sz val="9"/>
        <color rgb="FFFF0000"/>
        <rFont val="Calibri Light"/>
        <family val="2"/>
        <scheme val="major"/>
      </rPr>
      <t>All Beef</t>
    </r>
  </si>
  <si>
    <t>Wild Mike's 5" Deep Dish Cheese</t>
  </si>
  <si>
    <r>
      <t xml:space="preserve">Wild Mike's 5" IW Deep Dish Pepperoni - </t>
    </r>
    <r>
      <rPr>
        <b/>
        <sz val="9"/>
        <color rgb="FFFF0000"/>
        <rFont val="Calibri Light"/>
        <family val="2"/>
        <scheme val="major"/>
      </rPr>
      <t>All Beef</t>
    </r>
  </si>
  <si>
    <t>Wild Mike's 5" IW Deep Dish Cheese</t>
  </si>
  <si>
    <r>
      <t xml:space="preserve">Wild Mike's Breakfast - </t>
    </r>
    <r>
      <rPr>
        <b/>
        <sz val="9"/>
        <color rgb="FFFF0000"/>
        <rFont val="Calibri Light"/>
        <family val="2"/>
        <scheme val="major"/>
      </rPr>
      <t>All Beef</t>
    </r>
  </si>
  <si>
    <t>2.79 oz.</t>
  </si>
  <si>
    <r>
      <t xml:space="preserve">Wild Mike's IW Breakfast - </t>
    </r>
    <r>
      <rPr>
        <b/>
        <sz val="9"/>
        <color rgb="FFFF0000"/>
        <rFont val="Calibri Light"/>
        <family val="2"/>
        <scheme val="major"/>
      </rPr>
      <t>All Beef</t>
    </r>
  </si>
  <si>
    <r>
      <t xml:space="preserve">Wild Mike's BULK Brkfst WHITE COUNTRY GRAVY- </t>
    </r>
    <r>
      <rPr>
        <b/>
        <sz val="9"/>
        <color rgb="FFFF0000"/>
        <rFont val="Calibri Light"/>
        <family val="2"/>
        <scheme val="major"/>
      </rPr>
      <t>All Beef</t>
    </r>
  </si>
  <si>
    <r>
      <t xml:space="preserve">Wild Mike's I.W. Brkfst WHITE COUNTRY GRAVY- </t>
    </r>
    <r>
      <rPr>
        <b/>
        <sz val="9"/>
        <color rgb="FFFF0000"/>
        <rFont val="Calibri Light"/>
        <family val="2"/>
        <scheme val="major"/>
      </rPr>
      <t>All Beef</t>
    </r>
  </si>
  <si>
    <t>Wild Mike's 16" Cheesy Bottom Suggested 10 cut</t>
  </si>
  <si>
    <t>24.90 oz.</t>
  </si>
  <si>
    <t>Wild Mike's 16" Cheesy Bottom Suggested 8 cut</t>
  </si>
  <si>
    <t>20.40 oz.</t>
  </si>
  <si>
    <t>Wild Mike's Cheese Bread Stick  BULK  1-G/1-MMA</t>
  </si>
  <si>
    <t>2.0 oz.</t>
  </si>
  <si>
    <t>Wild Mike's Cheese Bites             BULK  .5-G/5-MMA</t>
  </si>
  <si>
    <t>1.0 oz.</t>
  </si>
  <si>
    <t>Wild Mike's Cheese Bread Stick  BULK  2-G/2-MMA</t>
  </si>
  <si>
    <t>4.11 oz.</t>
  </si>
  <si>
    <t>Wild Mike's Cheese Bread Stick  I.W.    2-G/2-MMA</t>
  </si>
  <si>
    <t xml:space="preserve">Included commDistributor bid)FEE for Service    Price Bracket #1            (INSERT BRACKET)                </t>
  </si>
  <si>
    <t>(FEE for Service    Price Bracket #2            (INSERT BRACKET)</t>
  </si>
  <si>
    <t>Pizza / Cheese</t>
  </si>
  <si>
    <t xml:space="preserve">Commerical Case Price Bracket #1            (2500lbs)                </t>
  </si>
  <si>
    <t xml:space="preserve">Commerical Case Price Bracket #2            (2500lbs) </t>
  </si>
  <si>
    <t xml:space="preserve">Commerical Case Price Bracket #3            (2500lbs) </t>
  </si>
  <si>
    <t>Trident Seafoods Corporation</t>
  </si>
  <si>
    <t>FISH AK PLCK FRZN BULK</t>
  </si>
  <si>
    <t xml:space="preserve">Minimum Shipment 2500lbs </t>
  </si>
  <si>
    <t xml:space="preserve">Delivered Commerical Case Price Bracket #1            (5,000 pound Minimum Shipment)                </t>
  </si>
  <si>
    <t xml:space="preserve">Picked Up               FOB Vernon, CA. Commerical Case Price </t>
  </si>
  <si>
    <t>M.C.I. Foods, Inc.</t>
  </si>
  <si>
    <t>BURRITO BEAN, CHEDDAR CHEESE IW</t>
  </si>
  <si>
    <t>40# Cheddar Cheese Block Y</t>
  </si>
  <si>
    <t>BURRITO BEAN, CHEDDAR CHEESE YFT IW</t>
  </si>
  <si>
    <t>BURRITO BEAN, CHEDDAR CHEESE, GREEN CHILE IW</t>
  </si>
  <si>
    <t>BURRITO BEEF, AMERICAN CHEESE TACO SNACK YFT IW</t>
  </si>
  <si>
    <t>BURRITO CKN BF CHS TACO SANCK YFT IW</t>
  </si>
  <si>
    <t>BURRITO BEAN, CHEDDAR CHEESE  BULK</t>
  </si>
  <si>
    <t>BURRITO BEAN, CHEDDAR CHEESE  YFT BULK</t>
  </si>
  <si>
    <t>BURRITO BEAN, CHEDDAR CHS, GREEN CHILE BULK PACKED</t>
  </si>
  <si>
    <t>BURRITO BEAN, REDUCED FAT AMERICAN CHEESE BULK PACKED</t>
  </si>
  <si>
    <t>BURRITO BEAN, BEEF, CHEDDAR CHEESE BULK PACKED</t>
  </si>
  <si>
    <t>BURRITO BEEF, AMERICAN CHEESE TACO SNACK YFT BULK PACKED</t>
  </si>
  <si>
    <t>BURRITO CKN BF CHS TACO SANCK YFT IBULK</t>
  </si>
  <si>
    <t>BURRITO BEAN, CHEDDAR CHEESE BULK PACKED</t>
  </si>
  <si>
    <t>BURRITO BEAN, CHEDDAR CHEESE w/o TVP IW</t>
  </si>
  <si>
    <t>BURRITO BEAN, CHEDDAR CHEESE-Organic IW</t>
  </si>
  <si>
    <t>BURRITO BEAN, CHEDDAR CHEESE w/o TVP BULK PACKED</t>
  </si>
  <si>
    <t>BURRITO BEAN, CHEDDAR CHEESE- Organic BULK PACKED</t>
  </si>
  <si>
    <t>BURRITO BEEF, CHEESE TACO SNACK BULK PACKED</t>
  </si>
  <si>
    <t>BURRITO CHEESE, EGG, GREEN CHILE SALSA IW</t>
  </si>
  <si>
    <t>BURRITO CHEESE, EGG, GREEN CHILE SALSA BULK PACKED</t>
  </si>
  <si>
    <t>ENCHILADA 3 CHEESE; RF CHEDDAR, JACK, MOTZ 6" BULK PACKED  2/40ct</t>
  </si>
  <si>
    <t>ENCHILADA  REDUCED FAT CHEDDAR CHEESE 5" BULK PACKED</t>
  </si>
  <si>
    <t>ENCHILADA  REDUCED FAT CHEDDAR CHEESE 6" BULK PACKED</t>
  </si>
  <si>
    <t>ENCHILADA  REDUCED FAT MONTEREY JACK 6" BULK PACKED</t>
  </si>
  <si>
    <t>ENCHILADA  PEPPER JACK 6" BULK PACKED</t>
  </si>
  <si>
    <t>ENCHILADA  4 CHEESE; RF CHD, RF MJ, MOTZ, COLBY 6" BULK PACKED</t>
  </si>
  <si>
    <t>ENCHILADA  NAE CHICKEN, CHEESE 6" BULK PACKED</t>
  </si>
  <si>
    <t>ENCHILADA  NAE CHICKEN &amp; TWO CHEESE; MOTZ &amp; CHD 6" BULK PACKED 2/36ct</t>
  </si>
  <si>
    <t>TAMALE MOZZARELLA CHEESE &amp; GREEN CHILE BULK PACKED</t>
  </si>
  <si>
    <t>BURRITO CHICKEN TENDER &amp; CHEESE WRAP Clear Film PFS IW</t>
  </si>
  <si>
    <t>BURRITO NAE GRILLED CHICKEN, CHEESE, RICE IW</t>
  </si>
  <si>
    <t>BURRITO NAE CHICKEN, TWO CHEESE; MOTZ &amp; RF CHEDDAR IW</t>
  </si>
  <si>
    <t>BURRITO BEAN, BEEF, CHEDDAR CHEESE, SALSA  IW</t>
  </si>
  <si>
    <t>BURRITO EN FUEGO BEAN &amp; CHEESE IW</t>
  </si>
  <si>
    <t>BURRITO ULTRA BEAN, CHEDDAR CHEESE IW</t>
  </si>
  <si>
    <t>BURRITO XTREME BEAN, CHEDDAR CHEESE IW</t>
  </si>
  <si>
    <t>BURRITO MACHO CHILI BEEF &amp; CHEDDAR CHEESE IW</t>
  </si>
  <si>
    <t>BURRITO SOUTHWESTERN STYLE BLACK BEAN, CHEESE IW</t>
  </si>
  <si>
    <t>BURRITO SHREDDED BEEF GREEN CHILE, &amp; CHEESE YFT IW</t>
  </si>
  <si>
    <t>BURRITO BCR Beans Cheese Rice  IW</t>
  </si>
  <si>
    <t>BURRITO BEAN, CHEESE de CHILE RELLENO IW</t>
  </si>
  <si>
    <t>BURRITO SHREDDED BEEF, CHEESE, CHILE COLORADO IW</t>
  </si>
  <si>
    <t>BURRITO NAE POLLO VERDE CHICKEN, CHEESE IW</t>
  </si>
  <si>
    <t>BURRITO BEAN, CHEESE de CHILE RELLENO BULK PACKED</t>
  </si>
  <si>
    <t>BURRITO SHREDDED BEEF, CHEESE, CHILE COLORADO BULK PACKED</t>
  </si>
  <si>
    <t>BURRITO NAE POLLO VERDE CHICKEN, CHEESE BULK PACKED</t>
  </si>
  <si>
    <t>BURRITO NAE CHICKEN, TWO CHEESE; MOTZ &amp; RF CHEDDAR BULK PACKED</t>
  </si>
  <si>
    <t>QUESADILLA TWO CHEESE (RF CHD, RF MJ), NAE CHICKEN, GRN CHILE IW</t>
  </si>
  <si>
    <t>QUESADILLA RF CHEDDAR, RF MONTEREY JACK, GREEN CHILE  IW</t>
  </si>
  <si>
    <t>QUESADILLA RF CHEDDAR, RF MONTEREY JACK, GREEN CHILE  BULK PACKED</t>
  </si>
  <si>
    <t>QUESADILLA TWO CHEESE (RF CHD, RF MJ), NAE CHICKEN, GRN CHILE BULK PACKED</t>
  </si>
  <si>
    <t>BURRITO EGG, CHEESE, BACON  IW    2/12ct</t>
  </si>
  <si>
    <t>BURRITO CHEESE, EGG, SALSA IW</t>
  </si>
  <si>
    <t>BURRITO EGG, CHEESE, BACON  IW</t>
  </si>
  <si>
    <t>BURRITO AMERICAN CHEESE, EGG, TURKEY SAUSAGE IW</t>
  </si>
  <si>
    <t>BURRITO CHD CHS, TKY SAUS, GREEN CHILE SALSA IW</t>
  </si>
  <si>
    <t>WRAP TKY SGE, GRAVY, CHS &amp; POTATO WRAP YFT  IW</t>
  </si>
  <si>
    <t>WRAP  EGG &amp; CHEESE  WRAP IW</t>
  </si>
  <si>
    <t>WRAP EGG, CHEESE, TURKEY SAUSAGE WRAP IW</t>
  </si>
  <si>
    <t>WRAP  EGG, CHEESE, POTATO, TKY SAUSAGE IW</t>
  </si>
  <si>
    <t>WRAP EGG, CHEESE, TURKEY SAUSAGE WRAP IW  2/12ct</t>
  </si>
  <si>
    <t>WRAP EGG, CHEESE, POTATO, TKY SAUSAGE BULK PACKED</t>
  </si>
  <si>
    <t>QUESADILLA CHEDDAR, MONTEREY JACK, GREEN CHILE  IW</t>
  </si>
  <si>
    <t>QUESADILLA CHEDDAR, MONTEREY JACK, GREEN CHILE  BULK PACKED</t>
  </si>
  <si>
    <t>BEAN &amp; TWO CHEESE DIP w/o TVP IW CLEAN LABEL</t>
  </si>
  <si>
    <t>BEAN &amp; TWO CHEESE DIP IW</t>
  </si>
  <si>
    <t>ENCHILADAS REDUCED FAT CHEDDAR CHEESE IN SAUCE 5"  IW</t>
  </si>
  <si>
    <t>BEAN &amp; CHEESE DIP FILLING BOIL N BAG</t>
  </si>
  <si>
    <t xml:space="preserve">Commerical Case Price  FOB MFG            (INSERT BRACKET)                </t>
  </si>
  <si>
    <t>20TH Century</t>
  </si>
  <si>
    <t xml:space="preserve">Apple Cinn Muffins </t>
  </si>
  <si>
    <t>207115W</t>
  </si>
  <si>
    <t>White WW Flour</t>
  </si>
  <si>
    <t>Apple Slices</t>
  </si>
  <si>
    <t>Eggs</t>
  </si>
  <si>
    <t>Veg Oil</t>
  </si>
  <si>
    <t xml:space="preserve">Blueberry Muffins </t>
  </si>
  <si>
    <t>207215W</t>
  </si>
  <si>
    <t>Blueberries</t>
  </si>
  <si>
    <t xml:space="preserve">Cherry Muffins </t>
  </si>
  <si>
    <t>207315W</t>
  </si>
  <si>
    <t>Cherries</t>
  </si>
  <si>
    <t xml:space="preserve">Banana Muffins </t>
  </si>
  <si>
    <t>207715W</t>
  </si>
  <si>
    <t xml:space="preserve">Chocolate Muffins </t>
  </si>
  <si>
    <t>207A15W</t>
  </si>
  <si>
    <t xml:space="preserve">Cornbread Muffins </t>
  </si>
  <si>
    <t>207C15W</t>
  </si>
  <si>
    <t xml:space="preserve">Apple Muffins </t>
  </si>
  <si>
    <t>217130W</t>
  </si>
  <si>
    <t>217230W</t>
  </si>
  <si>
    <t>217330W</t>
  </si>
  <si>
    <t>217730W</t>
  </si>
  <si>
    <t>217A30W</t>
  </si>
  <si>
    <t xml:space="preserve">Choc/Banana Muffins </t>
  </si>
  <si>
    <t>217A730W</t>
  </si>
  <si>
    <t>Lemon/Blue Muffins</t>
  </si>
  <si>
    <t>217L230W</t>
  </si>
  <si>
    <t>217C30W</t>
  </si>
  <si>
    <t xml:space="preserve">Harvest Choc Chip </t>
  </si>
  <si>
    <t>217S30W</t>
  </si>
  <si>
    <t xml:space="preserve">    Sweet Potatoes</t>
  </si>
  <si>
    <t xml:space="preserve">Cinnamon Bun </t>
  </si>
  <si>
    <t>613025W</t>
  </si>
  <si>
    <t>613030W</t>
  </si>
  <si>
    <t xml:space="preserve">Brownie </t>
  </si>
  <si>
    <t>772A20W</t>
  </si>
  <si>
    <t>CONAGRA</t>
  </si>
  <si>
    <t>LG Stuff Crust WG 100% mozz CHS pizza w trays</t>
  </si>
  <si>
    <t>16272-20111</t>
  </si>
  <si>
    <t>CHEESE MOZZ LM PT SK UNF</t>
  </si>
  <si>
    <t>LG Stuff Crust WG 100% mozz PEPP pizza w trays</t>
  </si>
  <si>
    <t>16272-20112</t>
  </si>
  <si>
    <t>MED Stuff Crust WG 100% mozz CHS Pizza w/trays</t>
  </si>
  <si>
    <t>16272-20113</t>
  </si>
  <si>
    <t>MED Stuff Crust WG 100% mozz Pepp Pizza w/trays</t>
  </si>
  <si>
    <t>16272-20114</t>
  </si>
  <si>
    <t>Gilardi 6" WG Cheese-filled Breadsticks</t>
  </si>
  <si>
    <t>16272-20117</t>
  </si>
  <si>
    <t>Gilardi Three Cheese Calzone WG</t>
  </si>
  <si>
    <t>16272-20120</t>
  </si>
  <si>
    <t>Gilardi Meat Combo Calzone WG</t>
  </si>
  <si>
    <t>16272-20121</t>
  </si>
  <si>
    <t>Gilardi Pepperoni Calzone WG</t>
  </si>
  <si>
    <t>16272-20123</t>
  </si>
  <si>
    <t>Gilardi Cheesy Garlic Parm Flatbread WG</t>
  </si>
  <si>
    <t>16272-20124</t>
  </si>
  <si>
    <t>MAX Stuff crust Cheese Pizza WHITE FLOUR 50/50 cheese</t>
  </si>
  <si>
    <t>77387-12407</t>
  </si>
  <si>
    <t>MAX Stuff crust Pepperoni Pizza WHITE FLOUR 50/50 cheese</t>
  </si>
  <si>
    <t>77387-12408</t>
  </si>
  <si>
    <t>MAX Stuff Crust WG Sausage pizza 50/50 cheese</t>
  </si>
  <si>
    <t>77387-12409</t>
  </si>
  <si>
    <t>MAXStix Bulk WG 50/50 cheese  1.0 bread</t>
  </si>
  <si>
    <t>77387-12439</t>
  </si>
  <si>
    <t>MAX Real Slice Sausage WG 50/50 Cheese</t>
  </si>
  <si>
    <t>77387-12443</t>
  </si>
  <si>
    <t>MAX 5" Round WG Pizza 100% mozz Cheese</t>
  </si>
  <si>
    <t>77387-12444</t>
  </si>
  <si>
    <t>MAX I/W Breakfast Boats Turkey Bacon Egg &amp; Cheese  WG</t>
  </si>
  <si>
    <t>77387-12467</t>
  </si>
  <si>
    <t>MAX I/W Breakfast Boats Turkey Sausage Egg &amp; Cheese  WG</t>
  </si>
  <si>
    <t>77387-12468</t>
  </si>
  <si>
    <t>MAX 5" Round WG Pizza Cheese 50/50 cheese</t>
  </si>
  <si>
    <t>77387-12514</t>
  </si>
  <si>
    <t>MAX 5" Round WG Pizza Pepperoni 50/50 cheese</t>
  </si>
  <si>
    <t>77387-12515</t>
  </si>
  <si>
    <t>MAX WHITE FLOUR Original Cheese Pizza Quesadilla</t>
  </si>
  <si>
    <t>77387-12531</t>
  </si>
  <si>
    <t>MAX WHITE FLOUR Original Chicken &amp; Cheese Pizza Quesadilla</t>
  </si>
  <si>
    <t>77387-12532</t>
  </si>
  <si>
    <t>MAX I/W 5" Round WG Pizza Cheese 50/50</t>
  </si>
  <si>
    <t>77387-12537</t>
  </si>
  <si>
    <t>MAX I/W 5" Round WG Pizza Pepperoni 50/50</t>
  </si>
  <si>
    <t>77387-12538</t>
  </si>
  <si>
    <t>MAX 2x6 Bulk Breakfast Pizza Pork Sausage and Cheese WG</t>
  </si>
  <si>
    <t>77387-12562</t>
  </si>
  <si>
    <t>MAX 4x6 100% mozz WG Pizza Cheese</t>
  </si>
  <si>
    <t>77387-12584</t>
  </si>
  <si>
    <t>MAX 4x6 100% mozz WG Pizza Pepperoni</t>
  </si>
  <si>
    <t>77387-12585</t>
  </si>
  <si>
    <t>MAXSTIX I/W 100% Mozz WG 84/2-pak</t>
  </si>
  <si>
    <t>77387-12600</t>
  </si>
  <si>
    <t>MAXSTIX Bulk WG 100% mozz</t>
  </si>
  <si>
    <t>77387-12602</t>
  </si>
  <si>
    <t>1.93.</t>
  </si>
  <si>
    <t>MAX Twisted Stix  Cinnamon Blueberry Mozz  WG</t>
  </si>
  <si>
    <t>77387-12611</t>
  </si>
  <si>
    <t>MAX Twisted Stix  Cheddar- Mozz  WG</t>
  </si>
  <si>
    <t>77387-12612</t>
  </si>
  <si>
    <t xml:space="preserve">MAX Stuff Crust Pepp WG 100% mozz </t>
  </si>
  <si>
    <t>77387-12615</t>
  </si>
  <si>
    <t>MAX Stuff Crust Cheese WG 100% mozz</t>
  </si>
  <si>
    <t>77387-12616</t>
  </si>
  <si>
    <t>MAX Real Slice XCHS WG 100% mozz Cheese Pizza</t>
  </si>
  <si>
    <t>77387-12617</t>
  </si>
  <si>
    <t>MAX Real Slice XCHS WG 100% mozz Pepperoni Pizza</t>
  </si>
  <si>
    <t>77387-12618</t>
  </si>
  <si>
    <t>Chili Cheese MAXWRAP WG meatless</t>
  </si>
  <si>
    <t>77387-12646</t>
  </si>
  <si>
    <t xml:space="preserve">MAX 4x6 Cheese Pizza WG 50/50 </t>
  </si>
  <si>
    <t>77387-12655</t>
  </si>
  <si>
    <t>MAX 4x6 Pepperoni Pizza WG 50/50</t>
  </si>
  <si>
    <t>77387-12656</t>
  </si>
  <si>
    <t>MAXSNAX Cheesy con Queso 50/50 WG   3pc=1 CN svg</t>
  </si>
  <si>
    <t>77387-12658</t>
  </si>
  <si>
    <t xml:space="preserve">MAX Stuff Crust Cheese Pizza WG 50/50 </t>
  </si>
  <si>
    <t>77387-12671</t>
  </si>
  <si>
    <t>MAX Real Slice Cheese Pizza WG 50/50</t>
  </si>
  <si>
    <t>77387-12680</t>
  </si>
  <si>
    <t>MAX Real Slice Pepperoni Pizza WG 50/50</t>
  </si>
  <si>
    <t>77387-12681</t>
  </si>
  <si>
    <t>MAX Stuff Crust Pepperoni Pizza WG 50/50</t>
  </si>
  <si>
    <t>77387-12682</t>
  </si>
  <si>
    <t>MAX Double Stuff 3x4 Cheese Pizza WG 100% mozz</t>
  </si>
  <si>
    <t>77387-12683</t>
  </si>
  <si>
    <t>MAXSTIX Bulk WG 50/50 cheese  0.75 bread</t>
  </si>
  <si>
    <t>77387-12685</t>
  </si>
  <si>
    <t>MAX Real Slice Pepperoni Pizza WG 100% mozz</t>
  </si>
  <si>
    <t>77387-12686</t>
  </si>
  <si>
    <t>MAX Real Slice Cheese Pizza WG 100% mozz</t>
  </si>
  <si>
    <t>77387-12687</t>
  </si>
  <si>
    <t>MAX Cheese Pizza Quesadilla WG 50/50</t>
  </si>
  <si>
    <t>77387-12699</t>
  </si>
  <si>
    <t>MAX Chicken/Cheese Pizza Quesadilla WG 50/50</t>
  </si>
  <si>
    <t>77387-12700</t>
  </si>
  <si>
    <t>MAX 4x6 Turkey Sausage Pizza WG 50/50</t>
  </si>
  <si>
    <t>77387-12703</t>
  </si>
  <si>
    <t xml:space="preserve">MAX 3x4 Breakfast Pizza Turkey Sausage 50/50 </t>
  </si>
  <si>
    <t>77387-12708</t>
  </si>
  <si>
    <t>MAXSNAX Totally Taco 50/50 WG 3 pc= 1  CN svg</t>
  </si>
  <si>
    <t>77387-12714</t>
  </si>
  <si>
    <t xml:space="preserve">MAX Beef Pizza Quesadilla WG 50/50 </t>
  </si>
  <si>
    <t>77387-12715</t>
  </si>
  <si>
    <t>MAX FFK PLUS Stuff Crust Cheese Pizza WG lo sodium red fat</t>
  </si>
  <si>
    <t>77387-12716</t>
  </si>
  <si>
    <t>MAX FFK PLUS Stuff Crust Turk Pepp Pizza WG lo sodium red fat</t>
  </si>
  <si>
    <t>77387-12717</t>
  </si>
  <si>
    <t>MAX FFK PLUS 4x6 Cheese Pizza WG lo sodium  red fat</t>
  </si>
  <si>
    <t>77387-12718</t>
  </si>
  <si>
    <t>MAX FFK PLUS 4x6 Turkey PeppPizza WG lo sodium  red fat</t>
  </si>
  <si>
    <t>77387-12719</t>
  </si>
  <si>
    <t>MAXSTIX FFK PLUS WG Bulk Lo Sodium/Reduced Fat</t>
  </si>
  <si>
    <t>77387-12722</t>
  </si>
  <si>
    <t>MAX WG I/W Pancakes w/cinnamon glaze 80-2pak (1.5oz x2)</t>
  </si>
  <si>
    <t>96463-04442</t>
  </si>
  <si>
    <t>MAX WG I/W Pancakes w/blueberry glaze 80-2pak (1.5oz x2)</t>
  </si>
  <si>
    <t>96463-04443</t>
  </si>
  <si>
    <t>Integrated Food Service</t>
  </si>
  <si>
    <t>BBQ Rib Sandwich- IW</t>
  </si>
  <si>
    <t>C46007</t>
  </si>
  <si>
    <t xml:space="preserve">Minimum Delivery: FOB Distributor - 40,000#. </t>
  </si>
  <si>
    <t>All American Burger- IW</t>
  </si>
  <si>
    <t>C47007</t>
  </si>
  <si>
    <t>All American Cheeseburger- IW</t>
  </si>
  <si>
    <t>C47107</t>
  </si>
  <si>
    <t>Cheeseburger Sliders- IW</t>
  </si>
  <si>
    <t>C47220</t>
  </si>
  <si>
    <t>Chorizo Style Seasoned Beef &amp; Cheese Sunrise Stick- IW</t>
  </si>
  <si>
    <t>C18021</t>
  </si>
  <si>
    <t>CHEESE MOZ LM PART SKIM</t>
  </si>
  <si>
    <t>Chorizo Style Seasoned Beef &amp; Cheese Sope- IW</t>
  </si>
  <si>
    <t>C80865</t>
  </si>
  <si>
    <t>Beef Sausage &amp; Cheese on Whole Grain Mini Bagel- IW</t>
  </si>
  <si>
    <t>C80916</t>
  </si>
  <si>
    <t>Beef Sausage Breakfast Sandwich on WG Hawaiian Bun- IW</t>
  </si>
  <si>
    <t>C99018</t>
  </si>
  <si>
    <t>Beef Maple Sausage Breakfast Sandwich on WG Hawaiian Bun- IW</t>
  </si>
  <si>
    <t>C99118</t>
  </si>
  <si>
    <t>Beef Maple Sausage and Pancake Breakfast Sandwich</t>
  </si>
  <si>
    <t>C99120</t>
  </si>
  <si>
    <t>Beef Taco Stick- IW</t>
  </si>
  <si>
    <t>C45019</t>
  </si>
  <si>
    <t>Beef &amp; Cheese Chalupa- BULK</t>
  </si>
  <si>
    <t>C82605</t>
  </si>
  <si>
    <t>Beef &amp; Cheese Chalupa- IW</t>
  </si>
  <si>
    <t>C82651</t>
  </si>
  <si>
    <t>Beef &amp; Cheese Taco Stick- BULK</t>
  </si>
  <si>
    <t>C44019</t>
  </si>
  <si>
    <t xml:space="preserve">This item not availabel in commercial </t>
  </si>
  <si>
    <t xml:space="preserve">This item is not available with comodity cheese discount only.  Avaialbe with commodity beef and/or beef and cheese only. </t>
  </si>
  <si>
    <t>Triple B 100% Beef Burger Patty- Bulk</t>
  </si>
  <si>
    <t>C32225B</t>
  </si>
  <si>
    <t>N32225B</t>
  </si>
  <si>
    <t>Triple B 100% Beef Burger Patty (Sleeve Pack)</t>
  </si>
  <si>
    <t>C32225P</t>
  </si>
  <si>
    <t>N32225P</t>
  </si>
  <si>
    <t>C32240B</t>
  </si>
  <si>
    <t>Triple B 100% Beef Burger Patty- Bulk with Foil Wrappers</t>
  </si>
  <si>
    <t>C32300B</t>
  </si>
  <si>
    <t>N32300B</t>
  </si>
  <si>
    <t>C32300B-NF</t>
  </si>
  <si>
    <t>N32300B-NF</t>
  </si>
  <si>
    <t>C32400B</t>
  </si>
  <si>
    <t>N32400B</t>
  </si>
  <si>
    <t>Smokey BBQ Seasoned Beef Patty- Bulk</t>
  </si>
  <si>
    <t>C35225B</t>
  </si>
  <si>
    <t>Mini Slider Burger Patty 10% APP- Bulk</t>
  </si>
  <si>
    <t>C12120B</t>
  </si>
  <si>
    <t>N12120B</t>
  </si>
  <si>
    <t>Charbroiled Beef Patty 10% APP- Bulk</t>
  </si>
  <si>
    <t>C12225B</t>
  </si>
  <si>
    <t>N12225B</t>
  </si>
  <si>
    <t>Charbroiled Beef Patty 10% APP- Sleeve Pack</t>
  </si>
  <si>
    <t>C12225P</t>
  </si>
  <si>
    <t>N12225P</t>
  </si>
  <si>
    <t>C12240B</t>
  </si>
  <si>
    <t>N12240B</t>
  </si>
  <si>
    <t>Charbroiled Beef Patty w/Applesauce 10% APP- Bulk</t>
  </si>
  <si>
    <t>C15250B</t>
  </si>
  <si>
    <t>Charbroiled Beef Mesquite Patty 10% APP- Bulk</t>
  </si>
  <si>
    <t>C15260B</t>
  </si>
  <si>
    <t>N15260B</t>
  </si>
  <si>
    <t>Charbroiled Beef &amp; Onion Patty 20% APP- Bulk</t>
  </si>
  <si>
    <t>C23260B</t>
  </si>
  <si>
    <t>N23260B</t>
  </si>
  <si>
    <t>Beef Salisbury Patty- Bulk</t>
  </si>
  <si>
    <t>C25215B</t>
  </si>
  <si>
    <t>All Beef Crumbles 4/10# Bags</t>
  </si>
  <si>
    <t>C32000B</t>
  </si>
  <si>
    <t>N32000B</t>
  </si>
  <si>
    <t>Kettle Cook Beef Taco Meat- 8/5# Boil-in-bags</t>
  </si>
  <si>
    <t>C78000B</t>
  </si>
  <si>
    <t>N78000B</t>
  </si>
  <si>
    <t>Fully Cooked Chorizo Seasoned Beef Filling- 8/5# Boil-in-bags</t>
  </si>
  <si>
    <t>C79000B</t>
  </si>
  <si>
    <t>N79000B</t>
  </si>
  <si>
    <t>BBQ Rib Shaped Patty- Bulk</t>
  </si>
  <si>
    <t>C34225B</t>
  </si>
  <si>
    <t>N34225B</t>
  </si>
  <si>
    <t>Teriyaki Beef Blasters Bulk w/3.5 lb bag of sauce (aprrox 390-410 pieces per case / 4 pcs per serving)</t>
  </si>
  <si>
    <t>C16070GLZ</t>
  </si>
  <si>
    <t>N16070GLZ</t>
  </si>
  <si>
    <t>Zesty Italian Style Beef Meatballs- 2/20# Bags (0.67 oz each meatball)</t>
  </si>
  <si>
    <t>C19200B</t>
  </si>
  <si>
    <t>N19200B</t>
  </si>
  <si>
    <t>Meatballs- 2/20# Bags (0.50 oz each meatball)</t>
  </si>
  <si>
    <t>C22050B</t>
  </si>
  <si>
    <t>N22050B</t>
  </si>
  <si>
    <t>Beef Sausage Patty- Bulk</t>
  </si>
  <si>
    <t>C32120B</t>
  </si>
  <si>
    <t>Beef Maple Sausage Patty- Bulk</t>
  </si>
  <si>
    <t>C39120B</t>
  </si>
  <si>
    <t>N39120B</t>
  </si>
  <si>
    <t>Grilled Cheese on Whole Grain- IW</t>
  </si>
  <si>
    <t>Spicy Grilled Cheese on Whole Grain- IW</t>
  </si>
  <si>
    <t>Grilled Italian Melt- IW</t>
  </si>
  <si>
    <t>Grilled Cheese on Whole Grain- BULK</t>
  </si>
  <si>
    <t>Whole Grain Sourdough Grilled Cheese w/Turkey Bacon Bits- IW</t>
  </si>
  <si>
    <t>Chili Cheese Dog, Low Sod, Red Fat- IW</t>
  </si>
  <si>
    <t>All American Cheese Burger</t>
  </si>
  <si>
    <t>Cheeseburger Sliders</t>
  </si>
  <si>
    <t>Turkey Ham &amp; Cheese on WG Hawaiian Bun- IW</t>
  </si>
  <si>
    <t>Twice Grilled Three Cheese Quesadilla- IW</t>
  </si>
  <si>
    <t>Twice Grilled Lunch Quesadilla- IW</t>
  </si>
  <si>
    <t>Turkey Ham, Egg &amp; Cheese Sunrise Sandwich on Country Roll- IW</t>
  </si>
  <si>
    <t>Bean &amp; Cheese Chalupa- BULK</t>
  </si>
  <si>
    <t>Bean &amp; Cheese Chalupa- IW</t>
  </si>
  <si>
    <t>Three Cheese Corn Enchilada- BULK</t>
  </si>
  <si>
    <t>Michael Foods, Inc.</t>
  </si>
  <si>
    <t>Whole Grain Cinn. Glazed French Toast IW, CN</t>
  </si>
  <si>
    <t>EGGS WHOLE LIQ BULK -TANK</t>
  </si>
  <si>
    <t>5,000# FRZ / 2,000# RFG</t>
  </si>
  <si>
    <t>Whole Grain Maple Glazed French Toast Sticks, CN</t>
  </si>
  <si>
    <t>Whole Grain Cinn. Glazed French Toast Stick, Bulk, CN</t>
  </si>
  <si>
    <t>Whole Grain Cinn. Glazed French Toast Bulk, CN</t>
  </si>
  <si>
    <t>Whole Grain Cinn. Glazed French Toast Stick IW, CN</t>
  </si>
  <si>
    <t>Whole Grain French Toast Sticks Bulk, CN</t>
  </si>
  <si>
    <t>French Toast Stick</t>
  </si>
  <si>
    <t>Cinn. Glaz French Toast</t>
  </si>
  <si>
    <t>CF Liquid Whole Eggs w/Citric - Carton, 6/5lb., Abbotsford Farms</t>
  </si>
  <si>
    <t>14616-51100-00</t>
  </si>
  <si>
    <t>CAC Frozen Hard Cooked Diced Eggs, 4/5lb., Abbotsford Farms</t>
  </si>
  <si>
    <t>14616-64001-00</t>
  </si>
  <si>
    <t>16/2 CT CF Hard Cooked Eggs, Abbotsford Farms</t>
  </si>
  <si>
    <t>14616-65000-00</t>
  </si>
  <si>
    <t>3" CF Square Patty, 120/1.5oz, Abbotsford Farms</t>
  </si>
  <si>
    <t>14616-70075-00</t>
  </si>
  <si>
    <t>3.5" CF Round Patty, 120/1.5oz, Abbotsford Farms</t>
  </si>
  <si>
    <t>14616-70202-00</t>
  </si>
  <si>
    <t>CF Precooked Refrigerated Scrambled Eggs, 12/1.85lb., Abbotsford Farms</t>
  </si>
  <si>
    <t>14616-74000-00</t>
  </si>
  <si>
    <t>CF IQF Scrambled Eggs, CN, 4/5lb., Abbotsford Farms</t>
  </si>
  <si>
    <t>14616-74300-00</t>
  </si>
  <si>
    <t>6" CF Cheddar Cheese Omelet 72/3.5oz, Bulk, Abbotsford Farms</t>
  </si>
  <si>
    <t>14616-76250-00</t>
  </si>
  <si>
    <t>CAC CN Liquid Scrambled Eggs, Cook-in-Bag, 6/5lb., Papetti's</t>
  </si>
  <si>
    <t>46025-54105-00</t>
  </si>
  <si>
    <t>CF Hard Cooked Eggs</t>
  </si>
  <si>
    <t>46025-60607-00</t>
  </si>
  <si>
    <t>Mini Cinnamon Swirl French Toast</t>
  </si>
  <si>
    <t>46025-75023-00</t>
  </si>
  <si>
    <t xml:space="preserve">FEE for Service    Price Bracket #1            9.8 K Volume                         </t>
  </si>
  <si>
    <t xml:space="preserve">FEE for Service    Price Bracket #2            9.8 K Volume           </t>
  </si>
  <si>
    <t xml:space="preserve">FEE for Service    Price Bracket #3            9.8 K Volume           </t>
  </si>
  <si>
    <t xml:space="preserve">Commericial Equivalent 
Case Price Bracket #1 9.8 K Volume           </t>
  </si>
  <si>
    <t xml:space="preserve">Commericial Equivalent           Case Price Bracket #2 9.8 K Volume           </t>
  </si>
  <si>
    <t xml:space="preserve">Commericial Equivalent           Case Price Bracket #3 9.8 K Volume           </t>
  </si>
  <si>
    <t>RICH CHICKS</t>
  </si>
  <si>
    <t>Premium Gourmet Whole Grain Breaded Whole Muscle Chicken Breast Fillet - Fully Cooked</t>
  </si>
  <si>
    <t>PROCESSED CHICKEN</t>
  </si>
  <si>
    <t>LARGE CHICKEN CHILLED BULK</t>
  </si>
  <si>
    <t>TRULY WHOLE MUSCLE CHICKEN, NO SOY, NO FILLERS</t>
  </si>
  <si>
    <t>Artisan Whole Grain Breaded Whole Muscle Chicken Breast Fillet, No Egg, No Dairy, No Soy, No Phosphates - Fully Cooked</t>
  </si>
  <si>
    <t>TRULY WHOLE MUSCLE CHICKEN, NO SOY, NO EGG, NO FILLERS</t>
  </si>
  <si>
    <t>Artisan Spicy Whole Grain Breaded Whole Muscle Chicken Breast Fillet, No Egg, No Dairy, No Soy - Fully Cooked</t>
  </si>
  <si>
    <t>Rich-Fil-A Dill Seasoned Whole Grain Breaded Whole Muscle Chicken Breast Fillet, No Egg, No Dairy, No Soy - Fully Cooked</t>
  </si>
  <si>
    <t>Premium Gourmet Whole Grain Breaded Whole Muscle Chicken Slider - Fully Cooked</t>
  </si>
  <si>
    <t>Artisan Whole Grain Breaded Whole Muscle Chicken Slider, No Egg, No Dairy, No Soy, No Phosphates - Fully Cooked</t>
  </si>
  <si>
    <t>Rich-Fil-A Dill Seasoned Whole Grain Breaded Whole Muscle Chicken Slider, No Egg, No Dairy, No Soy - Fully Cooked</t>
  </si>
  <si>
    <t>Premium Gourmet Whole Grain Breaded Whole Muscle Boneless Chicken Wings - Fully Cooked</t>
  </si>
  <si>
    <t>Artisan Whole Grain Breaded Whole Muscle Boneless Chicken Wings, No Egg, No Dairy, No Soy, No Phosphates - Fully Cooked</t>
  </si>
  <si>
    <t>Artisan Spicy Whole Grain Breaded Whole Muscle Boneless Chicken Wings, No Egg, No Dairy, No Soy - Fully Cooked</t>
  </si>
  <si>
    <t>Rich-Fil-A Dill Seasoned Whole Grain Breaded Whole Muscle Boneless Chicken Wings, No Egg, No Dairy, No Soy - Fully Cooked</t>
  </si>
  <si>
    <t>Premium Gourmet Whole Grain Breaded Whole Muscle Chicken Tenderloins - Fully Cooked</t>
  </si>
  <si>
    <t>Artisan Whole Grain Breaded Whole Muscle Chicken Tenderloins, No Egg, No Dairy, No Soy, No Phosphates - Fully Cooked</t>
  </si>
  <si>
    <t>Artisan Spicy Whole Grain Breaded Whole Muscle Chicken Tenderloins, No Egg, No Dairy, No Soy - Fully Cooked</t>
  </si>
  <si>
    <t>CN Labeled - Artisan Whole Grain Breaded, Made From Whole Muscle All White Meat Chicken Nuggets, No Egg, No Dairy, No Soy - Fully Cooked</t>
  </si>
  <si>
    <t>MADE WITH WHOLE MUSCLE CHICKEN, NO SOY, NO EGG, NO FILLERS</t>
  </si>
  <si>
    <t>CN Labeled - Artisan Whole Grain Breaded, Made From Whole Muscle All White Meat Chicken Tenders, No Egg, No Dairy, No Soy - Fully Cooked</t>
  </si>
  <si>
    <t>CN Labeled - Artisan Spicy Whole Grain Breaded, Seasoned Made From Whole Muscle All White Meat Chicken Tender, No Egg, No Dairy, No Soy - Fully Cooked</t>
  </si>
  <si>
    <t>CN Labeled - Artisan Whole Grain Breaded, Made From Whole Muscle All White Meat Chicken Patty, No Egg, No Dairy, No Soy - Fully Cooked</t>
  </si>
  <si>
    <t>CN Labeled - Artisan Spicy Whole Grain Breaded, Seasoned Made From Whole Muscle All White Meat Chicken Patty, No Egg, No Dairy, No Soy - Fully Cooked</t>
  </si>
  <si>
    <t>Garlic Basil Chicken Meatballs with Mozzarella Cheese, No Egg, No Soy - Fully Cooked</t>
  </si>
  <si>
    <t>NON-BREADED CHICKEN MEATBALL, NO SOY, NO EGG</t>
  </si>
  <si>
    <t>Jalapeno Mango Chicken Meatballs with Monterey Jack Cheese, No Egg, No Soy - Fully Cooked</t>
  </si>
  <si>
    <t>CN Labeled - Premium Chicken Sausage, No Egg, No Dairy, No Soy - Fully Cooked</t>
  </si>
  <si>
    <t>NON-BREADED CHICKEN SAUSAGE, NO SOY, NO EGG</t>
  </si>
  <si>
    <t>CN Labeled - Artisan Whole Grain Breaded, Made with Whole Muscle Dark Meat Chicken Poppers No Egg, No Dairy, No Soy - Fully Cooked</t>
  </si>
  <si>
    <t>ARTISAN BREADED DARK MEAT POPPER, NO SOY, NO EGG, NO FILLERS</t>
  </si>
  <si>
    <t>CN Labeled - Premium Gourmet Whole Grain Breaded, Seasoned White/Dark Meat Popcorn Chicken - Fully Cooked</t>
  </si>
  <si>
    <t>CN Labeled - Premium Spicy Whole Grain Breaded, Seasoned White/Dark Meat Popcorn Chicken - Fully Cooked</t>
  </si>
  <si>
    <t>CN Labeled - Premium Gourmet Whole Grain Breaded, Seasoned White/Dark Meat Chicken Nuggets - Fully Cooked</t>
  </si>
  <si>
    <t>CN Labeled - Premium Gourmet Whole Grain Breaded, Seasoned White/Dark Meat Chicken Tenders - Fully Cooked</t>
  </si>
  <si>
    <t>CN Labeled - Premium Gourmet Whole Grain Breaded, Seasoned White/Dark Meat Chicken Slider Patty - Fully Cooked</t>
  </si>
  <si>
    <t>CN Labeled - Premium Gourmet Whole Grain Breaded, Seasoned White/Dark Meat Chicken Patty - Fully Cooked</t>
  </si>
  <si>
    <t>CN Labeled - Premium Spicy Whole Grain Breaded, Seasoned White/Dark Meat Chicken Patty - Fully Cooked</t>
  </si>
  <si>
    <t>CN Labeled - Premium Gourmet Whole Grain Breaded, Seasoned White/Dark Meat Natural Shape Chicken Patty - Fully Cooked</t>
  </si>
  <si>
    <t>CN Labeled - Premium Spicy Whole Grain Breaded, Seasoned White/Dark Meat Natural Shape Chicken Patty - Fully Cooked</t>
  </si>
  <si>
    <t xml:space="preserve">Commerical Case Price Bracket #1            9.8 K Volume              </t>
  </si>
  <si>
    <t xml:space="preserve">Commerical Case 
Price Bracket #2            9.8 K Volume           </t>
  </si>
  <si>
    <t xml:space="preserve">Commerical Case Price Bracket #3            9.8 K Volume           </t>
  </si>
  <si>
    <t>Chinese Food Solutions, Inc. dba Asian Food Solutions/Comida Vida</t>
  </si>
  <si>
    <t xml:space="preserve">AFS Tangerine Chicken </t>
  </si>
  <si>
    <t>CHICKEN LEGS CHILLED -BULK</t>
  </si>
  <si>
    <t xml:space="preserve">AFS Whole Grain Dark Meat Chicken Nuggets </t>
  </si>
  <si>
    <t xml:space="preserve">AFS General Tso's Chicken </t>
  </si>
  <si>
    <t xml:space="preserve">AFS Whole Grain Japanese Cherry Blossom/Sweet n Sour Chicken </t>
  </si>
  <si>
    <t xml:space="preserve">AFS Lemongrass Chicken </t>
  </si>
  <si>
    <t xml:space="preserve">AFS Sriracha Honey Chicken </t>
  </si>
  <si>
    <t>AFS Teriyaki Chicken</t>
  </si>
  <si>
    <t>AFS New Orleans Cajun Chicken</t>
  </si>
  <si>
    <t>AFS Thai Sweet Chili Chicken</t>
  </si>
  <si>
    <t>AFS Gluten Free Teriyaki Chicken</t>
  </si>
  <si>
    <t>AFS Tangerine Chicken NAE</t>
  </si>
  <si>
    <t>72001NAE</t>
  </si>
  <si>
    <t>AFS General Tso's Chicken NAE</t>
  </si>
  <si>
    <t>72003NAE</t>
  </si>
  <si>
    <t>AFS Cherry Blossom Chicken NAE</t>
  </si>
  <si>
    <t>72005NAE</t>
  </si>
  <si>
    <t>AFS Sriracha Honey Chicken NAE</t>
  </si>
  <si>
    <t>72013NAE</t>
  </si>
  <si>
    <t>AFS Teriyaki Chicken NAE</t>
  </si>
  <si>
    <t>73001NAE</t>
  </si>
  <si>
    <t>AFS Thai Sweet Chili Chicken NAE</t>
  </si>
  <si>
    <t>73004NAE</t>
  </si>
  <si>
    <t>AFS Fully Cooked Beef Strips</t>
  </si>
  <si>
    <t>BEEF BNLS SPECIAL TRM FRZ CTN-60 LB</t>
  </si>
  <si>
    <t>AFS Fully Cooked Beef Slices in Mongolian Sauce</t>
  </si>
  <si>
    <t>AFS Fully Cooked Beef Slices in Teriyaki Sauce</t>
  </si>
  <si>
    <t xml:space="preserve">AFS Fully Cooked Korean BBQ Beef </t>
  </si>
  <si>
    <t>Comida Vida Shredded Chicken &amp; Cheese Tamale</t>
  </si>
  <si>
    <t>CHICKEN LARGE CHILLED -BULK</t>
  </si>
  <si>
    <t>Comida Vida Seasoned Shredded Chicken</t>
  </si>
  <si>
    <t>Comida Vida Beef Barbacoa Shreds</t>
  </si>
  <si>
    <t>Comida Vida Shredded Chicken Tinga</t>
  </si>
  <si>
    <t>Comida Vida White Queso</t>
  </si>
  <si>
    <t>CHEESE PROCESS WHT SLC LVS-6/5 LB</t>
  </si>
  <si>
    <t>PROC CHICKEN</t>
  </si>
  <si>
    <t>Comida Vida Chicken Anaheim Burrito Mini</t>
  </si>
  <si>
    <t>Comida Vida Beef Barbocoa Burrito Mini</t>
  </si>
  <si>
    <t>Comida Vida Pork Carnitas Burrito Mini</t>
  </si>
  <si>
    <t>PROC PORK</t>
  </si>
  <si>
    <t>PORK PICNIC BNLS FRZ CTN-60 LB</t>
  </si>
  <si>
    <t>Comida Vida Beef &amp; Cheese Tamale</t>
  </si>
  <si>
    <t>Comida Vida Pork &amp; Cheese Tamale</t>
  </si>
  <si>
    <t>Comida Vida Pork Carnitas Shreds</t>
  </si>
  <si>
    <t>Comida Vida Jamaican Beef Patty - Mild</t>
  </si>
  <si>
    <t>BEEF COARSE GROUND FRZ CTN-60 LB</t>
  </si>
  <si>
    <t>Comida Vida Jamaican Beef Patty - Spicy</t>
  </si>
  <si>
    <t>Comida Vida Jamaican Beef Patty IW - Mild</t>
  </si>
  <si>
    <t>Comida Vida Jamaican Beef Patty IW - Spicy</t>
  </si>
  <si>
    <t>PROC CHEESE</t>
  </si>
  <si>
    <t>National Food Group</t>
  </si>
  <si>
    <t xml:space="preserve"> Zee Zees Shelf Stable Applesauce Cups - Original</t>
  </si>
  <si>
    <t>A1500</t>
  </si>
  <si>
    <t>4.5 oz.</t>
  </si>
  <si>
    <t>Apples for further processing-bulk</t>
  </si>
  <si>
    <t>$21.95 Truckload</t>
  </si>
  <si>
    <t>$22.41 Half Truckload</t>
  </si>
  <si>
    <t xml:space="preserve"> </t>
  </si>
  <si>
    <t xml:space="preserve"> Zee Zees Shelf Stable Applesauce Cups- Cinnamon</t>
  </si>
  <si>
    <t>A1510</t>
  </si>
  <si>
    <t xml:space="preserve"> Zee Zees Shelf Stable Applesauce Cups - Cherry</t>
  </si>
  <si>
    <t>A1520</t>
  </si>
  <si>
    <t>Zee Zees Shelf Stable Applesauce Cups - Cherry</t>
  </si>
  <si>
    <t>Cherries FRZ IQF 40 lb</t>
  </si>
  <si>
    <t>$22.79 Truckload</t>
  </si>
  <si>
    <t>$23.25 Half Truckload</t>
  </si>
  <si>
    <t>National  Food Group</t>
  </si>
  <si>
    <t>Zee Zees Shelf Stable-Mixed Fruit Cherry Applesauce</t>
  </si>
  <si>
    <t>A3880</t>
  </si>
  <si>
    <t xml:space="preserve"> Zee Zees Shelf Stable Applesauce Cups -Mixed Fruit </t>
  </si>
  <si>
    <t>A1580</t>
  </si>
  <si>
    <t xml:space="preserve"> Zee Zees Shelf Stable Applesauce Cups-Strawberry</t>
  </si>
  <si>
    <t>A1590</t>
  </si>
  <si>
    <t xml:space="preserve"> Zee Zees Shelf Stable Applesauce Cups - Wild Watermelon</t>
  </si>
  <si>
    <t>A3510</t>
  </si>
  <si>
    <t xml:space="preserve"> Zee Zees Shelf Stable Applesauce Cups - Rockin Blue Raspberry</t>
  </si>
  <si>
    <t>A3530</t>
  </si>
  <si>
    <t xml:space="preserve"> Zee Zees Shelf Stable Applesauce Cups - Super Sour Apple</t>
  </si>
  <si>
    <t>A3540</t>
  </si>
  <si>
    <t>Zee Zees Shelf Stable Applesauce Cups -Strawberry Banana</t>
  </si>
  <si>
    <t>A3790</t>
  </si>
  <si>
    <t xml:space="preserve"> Zee Zees Shelf Stable Applesauce Cups-Birthday Cake</t>
  </si>
  <si>
    <t>A3800</t>
  </si>
  <si>
    <t xml:space="preserve"> Zee Zees Shelf Stable Applesauce Cups - Unsweetened Cinnamon</t>
  </si>
  <si>
    <t>A1410</t>
  </si>
  <si>
    <t xml:space="preserve"> Zee Zees Shelf Stable Applesauce Cups - Unsweetened Strawberry</t>
  </si>
  <si>
    <t>A1490</t>
  </si>
  <si>
    <t>Zee Zees Shelf Stable Applesauce Cups, Unsweetened Cherry</t>
  </si>
  <si>
    <t>A1525</t>
  </si>
  <si>
    <t>A1526</t>
  </si>
  <si>
    <t xml:space="preserve"> Zee Zees Shelf Stable Applesauce Cups, Unsweetened Peach</t>
  </si>
  <si>
    <t>A1555</t>
  </si>
  <si>
    <t>Zee Zees Applesauce Unsweetened Peach</t>
  </si>
  <si>
    <t>Peaches Cling Diced EX. lT Can 6/10</t>
  </si>
  <si>
    <t>$23.25 Truckload</t>
  </si>
  <si>
    <t>23.71 Half Truckload</t>
  </si>
  <si>
    <t xml:space="preserve"> Zee Zees Shelf Stable Applesauce Cups - Unsweetened Original</t>
  </si>
  <si>
    <t>A3500</t>
  </si>
  <si>
    <t>Zee Zees Shelf Stable Applesauce Cups-Unsweetened Strawberry Banana</t>
  </si>
  <si>
    <t>A3700</t>
  </si>
  <si>
    <t>Zee Zees Shelf Stable Applesauce Cups, Unsweetened Mango Peach</t>
  </si>
  <si>
    <t>A3810</t>
  </si>
  <si>
    <t>Zee Zees Shelf Stable Applesauce cups, Unsweetened Orange Dreamsicle</t>
  </si>
  <si>
    <t>A3820</t>
  </si>
  <si>
    <t>Zee Zees Applesauce Cups, Unsweetened Spicy Watermelon</t>
  </si>
  <si>
    <t>A3830</t>
  </si>
  <si>
    <t>Zee Zees Applesauce cups, Unsweetened Pear</t>
  </si>
  <si>
    <t>A3840</t>
  </si>
  <si>
    <t>Pears Diced EX LT Can -6/10</t>
  </si>
  <si>
    <t>$23.65  Truckload</t>
  </si>
  <si>
    <t>$24.11 Half Truckload</t>
  </si>
  <si>
    <t>Zee Zees Shelf Stable Diced Peach Cups</t>
  </si>
  <si>
    <t>$38.87  Truckload</t>
  </si>
  <si>
    <t>$39.47 Half Truckload</t>
  </si>
  <si>
    <t>Zee Zees Shelf Stable Tropical Flavored Diced Peach Cup</t>
  </si>
  <si>
    <t>Zee Zees Shelf Stable Diced Mixed Fruit Cup</t>
  </si>
  <si>
    <t>Mixed Fruit Ex LT Can 6-10</t>
  </si>
  <si>
    <t>$38.94  Truckload</t>
  </si>
  <si>
    <t>$39.54 Half Truckload</t>
  </si>
  <si>
    <t>Zee Zees Shelf Stable Lime Flavored Diced Mixed Fruit Cup</t>
  </si>
  <si>
    <t>Zee Zees Shelf Stable Diced Pear Cup</t>
  </si>
  <si>
    <t>Pears Diced Ex LT Ca -6/10</t>
  </si>
  <si>
    <t>$38.43 Truckload</t>
  </si>
  <si>
    <t>$39.03 Half Truckload</t>
  </si>
  <si>
    <t>Zee Zees Shelf Stable Cinnamon Flavored Diced Pear Cup</t>
  </si>
  <si>
    <t>Zee Zees Hummus Cup- Original</t>
  </si>
  <si>
    <t>A5000</t>
  </si>
  <si>
    <t>3 oz.</t>
  </si>
  <si>
    <t>Beans Garbanzo Can-6/10</t>
  </si>
  <si>
    <t>$45.00 1 Pallet</t>
  </si>
  <si>
    <t>Zee Zees Hummus Cup - Red Pepper</t>
  </si>
  <si>
    <t>A5100</t>
  </si>
  <si>
    <t>4 oz.</t>
  </si>
  <si>
    <t>Beans Garbanzo Can-6/11</t>
  </si>
  <si>
    <t>Zee Zees Hummus Cup - Taco</t>
  </si>
  <si>
    <t>A5200</t>
  </si>
  <si>
    <t>5 oz.</t>
  </si>
  <si>
    <t>Beans Garbanzo Can-6/12</t>
  </si>
  <si>
    <t xml:space="preserve">Zee Zees Bean Dipz Cup </t>
  </si>
  <si>
    <t>A5700</t>
  </si>
  <si>
    <t>6 oz.</t>
  </si>
  <si>
    <t>Beans Pinto Ca -6/10</t>
  </si>
  <si>
    <t>Zee Zees Nutrition Bar- Cocoa Cherry</t>
  </si>
  <si>
    <t>ZCH100</t>
  </si>
  <si>
    <t>1.8 oz.</t>
  </si>
  <si>
    <t>$42.00 3 Pallets</t>
  </si>
  <si>
    <t>Meat Type White /  Dark   /  Thigh</t>
  </si>
  <si>
    <t xml:space="preserve">Commerical Case Price Bracket #1            (4,000 Pounds)          </t>
  </si>
  <si>
    <t>Commerical Case Price Bracket #2            (4,000 Pounds)</t>
  </si>
  <si>
    <t>Commerical Case Price Bracket #3            (4,000 Pounds)</t>
  </si>
  <si>
    <t>ADDITIONAL PTV BID ALLOWANCE PASSED TO CUSTOMER</t>
  </si>
  <si>
    <t>ADDITIONAL JTS BID ALLOWANCE PASSED TO CUSTOMER</t>
  </si>
  <si>
    <t>Jennie-O</t>
  </si>
  <si>
    <t>Sliced Canadian Style Turkey Ham (1oz MT/MT ALT)</t>
  </si>
  <si>
    <t>2031</t>
  </si>
  <si>
    <t>Dark</t>
  </si>
  <si>
    <t>TURKEY CHILLED -BULK</t>
  </si>
  <si>
    <t>See notes letter</t>
  </si>
  <si>
    <t>203135</t>
  </si>
  <si>
    <t>Thigh</t>
  </si>
  <si>
    <t>TURKEY THIGHS BNLS SKNLS CHILLED-BULK</t>
  </si>
  <si>
    <t>All Natural Sliced Canadian Style Turkey Ham (1oz MT/MT ALT)</t>
  </si>
  <si>
    <t>203425</t>
  </si>
  <si>
    <t xml:space="preserve">Raw Ground Turkey </t>
  </si>
  <si>
    <t>205135</t>
  </si>
  <si>
    <t>Buffalo Turkey Breast Snack Sticks</t>
  </si>
  <si>
    <t>207430</t>
  </si>
  <si>
    <t>White</t>
  </si>
  <si>
    <t>Smoke House Turkey Breast Snack Sticks</t>
  </si>
  <si>
    <t>207130</t>
  </si>
  <si>
    <t>Sweet BBQ Turkey Breast Snack Sticks</t>
  </si>
  <si>
    <t>207230</t>
  </si>
  <si>
    <t xml:space="preserve">Sliced Turkey Combo Pack: Ham 21-3.06 oz svg
Salami 21-3.00 oz svg, Bologna 23-2.79 oz svg </t>
  </si>
  <si>
    <t>2095</t>
  </si>
  <si>
    <t>Varies</t>
  </si>
  <si>
    <t xml:space="preserve">Sliced Turkey Italian Combo Pack: Ham 21-3.06 oz svg
Salami 21-3.00 oz svg, Pepperoni 22-2.95 oz svg </t>
  </si>
  <si>
    <t>209612</t>
  </si>
  <si>
    <t xml:space="preserve">Sliced Oven Roasted Turkey Breast </t>
  </si>
  <si>
    <t>2099</t>
  </si>
  <si>
    <t>Sliced Oven Roasted Turkey Breast 12-1.5 lb units</t>
  </si>
  <si>
    <t>209918</t>
  </si>
  <si>
    <t>Pepperoni Style Seasoned Turkey Slices 1.5"
8 / 2-2.5 lb units per case</t>
  </si>
  <si>
    <t>213008</t>
  </si>
  <si>
    <t>20.00 AVG</t>
  </si>
  <si>
    <t>18.44 AVG</t>
  </si>
  <si>
    <t xml:space="preserve">L`Attitudes Pot Roast Thigh Entrée </t>
  </si>
  <si>
    <t>215634</t>
  </si>
  <si>
    <t>35.00 AVG</t>
  </si>
  <si>
    <t>32.42AVG</t>
  </si>
  <si>
    <t xml:space="preserve">L'Attitudes Pot Roast Thigh Entrée </t>
  </si>
  <si>
    <t>215635</t>
  </si>
  <si>
    <t>33.26AVG</t>
  </si>
  <si>
    <t xml:space="preserve">All Natural Turkey Ham Steak </t>
  </si>
  <si>
    <t>230224</t>
  </si>
  <si>
    <t xml:space="preserve">1.41 oz Browned Turkey Breast Steak </t>
  </si>
  <si>
    <t>230324</t>
  </si>
  <si>
    <t>NAE All Natural Oven Roasted Sliced Turkey Breast</t>
  </si>
  <si>
    <t>231812</t>
  </si>
  <si>
    <t>All Natural Oven Roasted Sliced Turkey Breast</t>
  </si>
  <si>
    <t>231818</t>
  </si>
  <si>
    <t>All Natural Smoked Sliced Turkey Breast 12-1.5 lb Units</t>
  </si>
  <si>
    <t>231918</t>
  </si>
  <si>
    <t xml:space="preserve">All Natural Sliced Turkey Ham 1.75" Coins </t>
  </si>
  <si>
    <t>232012</t>
  </si>
  <si>
    <t xml:space="preserve">Sliced Turkey Ham 12-1 lb units </t>
  </si>
  <si>
    <t>Sliced Turkey Ham 4-5.25 lb units</t>
  </si>
  <si>
    <t>256535</t>
  </si>
  <si>
    <t>All Natural Sliced Turkey Ham 12-1.5 lb Units</t>
  </si>
  <si>
    <t>256818</t>
  </si>
  <si>
    <t>NAE All Natural Sliced Turkey Ham 6-2.0 lb Units</t>
  </si>
  <si>
    <t>256821</t>
  </si>
  <si>
    <t>All Natural Sliced Turkey Ham 4-5.25 lb units</t>
  </si>
  <si>
    <t>256835</t>
  </si>
  <si>
    <t xml:space="preserve">All Natural Sliced Turkey Breast 1.75" Coins </t>
  </si>
  <si>
    <t>257412</t>
  </si>
  <si>
    <t>Sliced Turkey Salami 12-1.5 lb units</t>
  </si>
  <si>
    <t>263118</t>
  </si>
  <si>
    <t>Sliced Turkey Pastrami 12-1.5 lb units</t>
  </si>
  <si>
    <t>263418</t>
  </si>
  <si>
    <t>All Natural Oven Roasted Diced Turkey Breast</t>
  </si>
  <si>
    <t>263520</t>
  </si>
  <si>
    <t>All Natural Diced Turkey Ham</t>
  </si>
  <si>
    <t>263620</t>
  </si>
  <si>
    <t>Pre-Cooked Turkey Bacon
(1 oz MT/MT ALT)</t>
  </si>
  <si>
    <t>271106</t>
  </si>
  <si>
    <t xml:space="preserve">Pre-Cooked Turkey Taco Meat </t>
  </si>
  <si>
    <t>284028</t>
  </si>
  <si>
    <t>Pre-Cooked Turkey Sausage &amp; Country Gravy
(White &amp; Dark Meat) 
(1 oz MT/MT ALT)</t>
  </si>
  <si>
    <t>284328</t>
  </si>
  <si>
    <t>Pre-Cooked Turkey &amp; Gravy (White &amp; Dark Meat)</t>
  </si>
  <si>
    <t>284728</t>
  </si>
  <si>
    <t>Pre-Cooked Turkey Spaghetti Sauce 
(White &amp; Dark Meat)</t>
  </si>
  <si>
    <t>285328</t>
  </si>
  <si>
    <t>Pre-Cooked Turkey Chili
(White &amp; Dark Meat)</t>
  </si>
  <si>
    <t>285428</t>
  </si>
  <si>
    <t>Pre-Cooked Turkey Taco
(White &amp; Dark Meat)</t>
  </si>
  <si>
    <t>285628</t>
  </si>
  <si>
    <t>285928</t>
  </si>
  <si>
    <t>Pre-Cooked Turkey &amp; Gravy  (All White Meat)</t>
  </si>
  <si>
    <t>286228</t>
  </si>
  <si>
    <t>NAE Cooked Breast and Thigh Roast (2oz MT/MT ALT)  
(3.29 oz as Packed)</t>
  </si>
  <si>
    <t>317004</t>
  </si>
  <si>
    <t>43.00 Avg.</t>
  </si>
  <si>
    <t>42.72 AVG</t>
  </si>
  <si>
    <t>2.47 as
served</t>
  </si>
  <si>
    <t>Reduced Sodium Smoked Uncured White Turkey Frank</t>
  </si>
  <si>
    <t>Reduced Sodium Smoked Uncured Turkey Frank</t>
  </si>
  <si>
    <t>Country Recipe Turkey Sausage Patties 
(1 oz MT/MT ALT)</t>
  </si>
  <si>
    <t>All Natural Turkey Kielbasa</t>
  </si>
  <si>
    <t>Pre-Cooked Turkey Sausage Patty (1 oz MT/MT/ALT)</t>
  </si>
  <si>
    <t>Country Recipe Turkey Sausage Links 
(1 oz MT/MT ALT)</t>
  </si>
  <si>
    <t>Pre-Cooked Turkey Traditional Meatloaf (White &amp; Dark Meat)</t>
  </si>
  <si>
    <t>614710</t>
  </si>
  <si>
    <t>Pre-Cooked Turkey Taco Meatloaf (White &amp; Dark Meat)</t>
  </si>
  <si>
    <t>614810</t>
  </si>
  <si>
    <t>Pre-Cooked Turkey Burger (White &amp; Dark Meat)</t>
  </si>
  <si>
    <t>Pre-Cooked All Natural Turkey Breast Strips</t>
  </si>
  <si>
    <t>Pre Cooked Turkey Italian Crumble Hand Pinched</t>
  </si>
  <si>
    <t>639630</t>
  </si>
  <si>
    <t>Pre-Cooked Turkey Chorizo Crumbles (White &amp; Dark Meat)</t>
  </si>
  <si>
    <t>639740</t>
  </si>
  <si>
    <t>Pre-Cooked Turkey Meatball (White &amp; Dark Meat)</t>
  </si>
  <si>
    <t>639930</t>
  </si>
  <si>
    <t>Pre-Cooked Turkey Savory Crumbles (White &amp; Dark Meat)</t>
  </si>
  <si>
    <t>640140</t>
  </si>
  <si>
    <t>640740</t>
  </si>
  <si>
    <t>Diced Turkey Ham (2oz MT/MT ALT)</t>
  </si>
  <si>
    <t xml:space="preserve">Diced Oven Roasted Turkey Breast </t>
  </si>
  <si>
    <t>Pre-Cooked Chunked Turkey White</t>
  </si>
  <si>
    <t>644820</t>
  </si>
  <si>
    <t xml:space="preserve">Turkey Ham 20% Water Added </t>
  </si>
  <si>
    <t>16.00 Avg.</t>
  </si>
  <si>
    <t>14.57 AVG</t>
  </si>
  <si>
    <t xml:space="preserve">Turkey Ham Log 3-10 lb units </t>
  </si>
  <si>
    <t>813030</t>
  </si>
  <si>
    <t xml:space="preserve">Oven Roasted Breast Log       3-10 lb units </t>
  </si>
  <si>
    <t>813130</t>
  </si>
  <si>
    <t xml:space="preserve">Grand Champ Oven Roasted Skinless Turkey Breast </t>
  </si>
  <si>
    <t>835402</t>
  </si>
  <si>
    <t>20.8 Avg.</t>
  </si>
  <si>
    <t>21.82 AVG</t>
  </si>
  <si>
    <t xml:space="preserve">Blue Ribbon Oven Roasted Skinless Turkey Breast
Reduced Sodium </t>
  </si>
  <si>
    <t>836402</t>
  </si>
  <si>
    <t>20.3 AVG</t>
  </si>
  <si>
    <t>Natural Choice Browned Turkey Breast (2oz MT/MT ALT)</t>
  </si>
  <si>
    <t>846902</t>
  </si>
  <si>
    <t>16.50 Avg.</t>
  </si>
  <si>
    <t>16.7 AVG</t>
  </si>
  <si>
    <t>VIP Roasted Turkey Breast 1/4" Slice Intact</t>
  </si>
  <si>
    <t>878403</t>
  </si>
  <si>
    <t>45.00 Avg.</t>
  </si>
  <si>
    <t>43.8 AVG</t>
  </si>
  <si>
    <t>Independent Draw Down</t>
  </si>
  <si>
    <t>White Only</t>
  </si>
  <si>
    <t>Dark Only</t>
  </si>
  <si>
    <t>TONY ROBERTS COMPANY</t>
  </si>
  <si>
    <t xml:space="preserve">Commerical Case Price Bracket #1            (1/2 truck)                </t>
  </si>
  <si>
    <t>Tony Roberts Company</t>
  </si>
  <si>
    <t>Cheese quesadilla IW</t>
  </si>
  <si>
    <t>Cheese Moz LM Part Skim Frz LVS - 8/6 lb</t>
  </si>
  <si>
    <t>Garic Cheese Toast bulk</t>
  </si>
  <si>
    <t>Garlic Cheese Toast IW</t>
  </si>
  <si>
    <t>16 inch Round Cheese Pizza</t>
  </si>
  <si>
    <t>4 x 6 Cheese Flat Bread</t>
  </si>
  <si>
    <t>3.2 x 6 Breakfast Sausage Pizza</t>
  </si>
  <si>
    <t>#.2 x 5 Breakfast Pizza IW</t>
  </si>
  <si>
    <t>8 inch Garlic Cheese Toast</t>
  </si>
  <si>
    <t>French Bread Pepperoni Pizza</t>
  </si>
  <si>
    <t>4 x 6 Cheese Pizza IW</t>
  </si>
  <si>
    <t>FrenchBread Pepperoni Pizza bulk</t>
  </si>
  <si>
    <t>Lunch Cheese Pizza Bagel IW</t>
  </si>
  <si>
    <t>Lunch Cheese Pizza Bagel bulk</t>
  </si>
  <si>
    <t>French Bread Cheese Pizza bulk</t>
  </si>
  <si>
    <t>French Bread Cheese Pizza IW</t>
  </si>
  <si>
    <t>Pepperoni Pizza Bagel Bulk</t>
  </si>
  <si>
    <t>Pepperoni Pizza Bagel IW</t>
  </si>
  <si>
    <t>Breakfast Pizza Bagel bulk</t>
  </si>
  <si>
    <t>Breakfast Pizza Bagel IW</t>
  </si>
  <si>
    <t>Breakfast Sausage Bagel</t>
  </si>
  <si>
    <t>Turkey Chorizo Bagel bulk</t>
  </si>
  <si>
    <t>Turkey Chorizo Bagel wrapped</t>
  </si>
  <si>
    <t>16 inch Round Pepperoni Pizza</t>
  </si>
  <si>
    <t>French Bread Pepperoni Pizza Bulk</t>
  </si>
  <si>
    <t>French Bread Pepperoni Pizza wrapped</t>
  </si>
  <si>
    <t>Mini Cheese Flat Bread Twin Pack</t>
  </si>
  <si>
    <t>Smothered and covered waffle</t>
  </si>
  <si>
    <t>Company Name: Pilgrim's Pride Corporation</t>
  </si>
  <si>
    <t>Submitted by: Cheri Schneider</t>
  </si>
  <si>
    <t>Signature:</t>
  </si>
  <si>
    <t>Date: March 4, 2020</t>
  </si>
  <si>
    <t xml:space="preserve">Pilgrim's </t>
  </si>
  <si>
    <r>
      <rPr>
        <sz val="9"/>
        <rFont val="Arial"/>
        <family val="2"/>
      </rPr>
      <t>Chris P WG Whole Muscle Breast Chicken Fillets</t>
    </r>
  </si>
  <si>
    <t>4oz (1 patty)</t>
  </si>
  <si>
    <t>Chicken Large Chilled Bulk</t>
  </si>
  <si>
    <t>24.76</t>
  </si>
  <si>
    <r>
      <rPr>
        <sz val="9"/>
        <rFont val="Arial"/>
        <family val="2"/>
      </rPr>
      <t>Chris P WG Whole Muscle Breast Chk Spicy Fillets</t>
    </r>
  </si>
  <si>
    <r>
      <rPr>
        <sz val="9"/>
        <rFont val="Arial"/>
        <family val="2"/>
      </rPr>
      <t>Chris P WG Whole Muscle Breast Chicken Bites</t>
    </r>
  </si>
  <si>
    <t>3.75oz (5 bites)</t>
  </si>
  <si>
    <r>
      <rPr>
        <sz val="9"/>
        <rFont val="Arial"/>
        <family val="2"/>
      </rPr>
      <t>Chris P Whole Muscle Breast Chicken Grilled Fillets</t>
    </r>
  </si>
  <si>
    <t>3oz (1 patty)</t>
  </si>
  <si>
    <t>22.73</t>
  </si>
  <si>
    <r>
      <rPr>
        <sz val="9"/>
        <rFont val="Arial"/>
        <family val="2"/>
      </rPr>
      <t>A+ Chicken -  CN WG 2.2 oz. Breakfast Fillet</t>
    </r>
  </si>
  <si>
    <t>2.2oz (1 patty)</t>
  </si>
  <si>
    <t>26.99</t>
  </si>
  <si>
    <r>
      <rPr>
        <sz val="9"/>
        <rFont val="Arial"/>
        <family val="2"/>
      </rPr>
      <t>A+ Chicken - CN WG 4.25 oz. Fillet</t>
    </r>
  </si>
  <si>
    <t>4.25oz (1 patty)</t>
  </si>
  <si>
    <r>
      <rPr>
        <sz val="9"/>
        <rFont val="Arial"/>
        <family val="2"/>
      </rPr>
      <t>A+ Chicken - CN WG 1.5 oz. Tenders</t>
    </r>
  </si>
  <si>
    <t>4.35oz (3 pcs)</t>
  </si>
  <si>
    <t>26.05</t>
  </si>
  <si>
    <r>
      <rPr>
        <sz val="9"/>
        <rFont val="Arial"/>
        <family val="2"/>
      </rPr>
      <t>A+ Chicken - CN WG 1.5 oz. Spicy Guajillo Tenders</t>
    </r>
  </si>
  <si>
    <r>
      <rPr>
        <sz val="9"/>
        <rFont val="Arial"/>
        <family val="2"/>
      </rPr>
      <t>CN WG Breaded DARK MEAT Chicken Smackers</t>
    </r>
  </si>
  <si>
    <t>31.95</t>
  </si>
  <si>
    <t>4.3oz (10 pcs)</t>
  </si>
  <si>
    <t>40.54</t>
  </si>
  <si>
    <r>
      <rPr>
        <sz val="9"/>
        <rFont val="Arial"/>
        <family val="2"/>
      </rPr>
      <t>Gold Kist DARK MEAT Chicken Sausage</t>
    </r>
  </si>
  <si>
    <t>31.87</t>
  </si>
  <si>
    <t>1.37oz (1 patty)</t>
  </si>
  <si>
    <t>58.06</t>
  </si>
  <si>
    <r>
      <rPr>
        <sz val="9"/>
        <rFont val="Arial"/>
        <family val="2"/>
      </rPr>
      <t>Gold Kist Dark Meat Chicken Italian Meatballs</t>
    </r>
  </si>
  <si>
    <t>2.65oz (5 pieces)</t>
  </si>
  <si>
    <t>51.28</t>
  </si>
  <si>
    <r>
      <rPr>
        <sz val="9"/>
        <rFont val="Arial"/>
        <family val="2"/>
      </rPr>
      <t>Gold Kist DARK MEAT Chicken Menu Strips</t>
    </r>
  </si>
  <si>
    <t>2.46oz</t>
  </si>
  <si>
    <t>51.14</t>
  </si>
  <si>
    <r>
      <rPr>
        <sz val="9"/>
        <rFont val="Arial"/>
        <family val="2"/>
      </rPr>
      <t>CN Dark Meat Drumstick</t>
    </r>
  </si>
  <si>
    <t>4.75oz</t>
  </si>
  <si>
    <r>
      <rPr>
        <sz val="9"/>
        <rFont val="Arial"/>
        <family val="2"/>
      </rPr>
      <t>CN "PhD" WG Homestyle Chicken Bites</t>
    </r>
  </si>
  <si>
    <t>3.9oz (4 pcs)</t>
  </si>
  <si>
    <r>
      <rPr>
        <sz val="9"/>
        <rFont val="Arial"/>
        <family val="2"/>
      </rPr>
      <t>CN "PhD" WG Homestyle Chicken Strips</t>
    </r>
  </si>
  <si>
    <t>3.9oz (3 pcs)</t>
  </si>
  <si>
    <r>
      <rPr>
        <sz val="9"/>
        <rFont val="Arial"/>
        <family val="2"/>
      </rPr>
      <t>CN "PhD" WG Homestyle Chicken Patty</t>
    </r>
  </si>
  <si>
    <t>3.9oz (1 patty)</t>
  </si>
  <si>
    <r>
      <rPr>
        <sz val="9"/>
        <rFont val="Arial"/>
        <family val="2"/>
      </rPr>
      <t>CN WG Chicken Nuggets w/ ISP</t>
    </r>
  </si>
  <si>
    <t>3.04oz (5 pcs)</t>
  </si>
  <si>
    <r>
      <rPr>
        <sz val="9"/>
        <rFont val="Arial"/>
        <family val="2"/>
      </rPr>
      <t>CN WG Chicken Strips w/ ISP</t>
    </r>
  </si>
  <si>
    <t>3.06oz (3 pcs)</t>
  </si>
  <si>
    <r>
      <rPr>
        <sz val="9"/>
        <rFont val="Arial"/>
        <family val="2"/>
      </rPr>
      <t>CN WG Chicken Patties w/ ISP</t>
    </r>
  </si>
  <si>
    <t>3.05oz (1 patty)</t>
  </si>
  <si>
    <r>
      <rPr>
        <sz val="9"/>
        <rFont val="Arial"/>
        <family val="2"/>
      </rPr>
      <t>CN WG Homestyle Brd Chicken Nuggets w/ISP</t>
    </r>
  </si>
  <si>
    <r>
      <rPr>
        <sz val="9"/>
        <rFont val="Arial"/>
        <family val="2"/>
      </rPr>
      <t>CN WG Homestyle Brd Chicken Strips w/ISP</t>
    </r>
  </si>
  <si>
    <r>
      <rPr>
        <sz val="9"/>
        <rFont val="Arial"/>
        <family val="2"/>
      </rPr>
      <t>CN WG Homestyle Brd Breakfast Patty w/ISP</t>
    </r>
  </si>
  <si>
    <t>1.66oz (1 patty)</t>
  </si>
  <si>
    <r>
      <rPr>
        <sz val="9"/>
        <rFont val="Arial"/>
        <family val="2"/>
      </rPr>
      <t>CN WG Homestyle Brd Chicken Patty w/ISP</t>
    </r>
  </si>
  <si>
    <r>
      <rPr>
        <sz val="9"/>
        <rFont val="Arial"/>
        <family val="2"/>
      </rPr>
      <t>CN WG Hot &amp; Spicy Breaded Patty w/ISP</t>
    </r>
  </si>
  <si>
    <r>
      <rPr>
        <sz val="9"/>
        <rFont val="Arial"/>
        <family val="2"/>
      </rPr>
      <t>CN " PYRO"  WG Hot &amp; Spicy Patty w/ISP</t>
    </r>
  </si>
  <si>
    <r>
      <rPr>
        <sz val="9"/>
        <rFont val="Arial"/>
        <family val="2"/>
      </rPr>
      <t>CN WG Breaded Chicken Popcorn-No cups w/ISP</t>
    </r>
  </si>
  <si>
    <t>3.08oz (14 pieces)</t>
  </si>
  <si>
    <t>12.34</t>
  </si>
  <si>
    <r>
      <rPr>
        <sz val="9"/>
        <rFont val="Arial"/>
        <family val="2"/>
      </rPr>
      <t>CN Whole Grain Chicken Ring Thing w/ISP</t>
    </r>
  </si>
  <si>
    <t>3.475oz (5 pcs)</t>
  </si>
  <si>
    <t>29.46</t>
  </si>
  <si>
    <r>
      <rPr>
        <sz val="9"/>
        <rFont val="Arial"/>
        <family val="2"/>
      </rPr>
      <t>CN Whole Grain Chicken Sticks</t>
    </r>
  </si>
  <si>
    <t>3.67oz (5 pieces)</t>
  </si>
  <si>
    <t>24.9</t>
  </si>
  <si>
    <r>
      <rPr>
        <sz val="9"/>
        <rFont val="Arial"/>
        <family val="2"/>
      </rPr>
      <t>CN WG Breaded Chicken Large Popcorn Smackers</t>
    </r>
  </si>
  <si>
    <t>29.98</t>
  </si>
  <si>
    <r>
      <rPr>
        <sz val="9"/>
        <rFont val="Arial"/>
        <family val="2"/>
      </rPr>
      <t>FC Diced Chicken Strips</t>
    </r>
  </si>
  <si>
    <t>2.72oz</t>
  </si>
  <si>
    <r>
      <rPr>
        <sz val="9"/>
        <rFont val="Arial"/>
        <family val="2"/>
      </rPr>
      <t>CN Unbreaded Chicken Fajita Strips</t>
    </r>
  </si>
  <si>
    <t>2.45oz</t>
  </si>
  <si>
    <r>
      <rPr>
        <sz val="9"/>
        <rFont val="Arial"/>
        <family val="2"/>
      </rPr>
      <t>CN Roasted Wings</t>
    </r>
  </si>
  <si>
    <t>8.05oz (5 wings)</t>
  </si>
  <si>
    <r>
      <rPr>
        <sz val="9"/>
        <rFont val="Arial"/>
        <family val="2"/>
      </rPr>
      <t>CN Unbreaded Chicken Patties with ISP</t>
    </r>
  </si>
  <si>
    <t>2.5oz (1 patty)</t>
  </si>
  <si>
    <r>
      <rPr>
        <sz val="9"/>
        <rFont val="Arial"/>
        <family val="2"/>
      </rPr>
      <t>FC Whole Grain Breaded 8 piece parts</t>
    </r>
  </si>
  <si>
    <t xml:space="preserve">7.5 oz </t>
  </si>
  <si>
    <t>Chicken Small Chilled Bulk</t>
  </si>
  <si>
    <r>
      <rPr>
        <sz val="9"/>
        <rFont val="Arial"/>
        <family val="2"/>
      </rPr>
      <t>FC Roasted 8 piece parts</t>
    </r>
  </si>
  <si>
    <t>4.44 oz</t>
  </si>
  <si>
    <r>
      <rPr>
        <sz val="9"/>
        <rFont val="Arial"/>
        <family val="2"/>
      </rPr>
      <t>FC Roasted 4 piece parts</t>
    </r>
  </si>
  <si>
    <r>
      <rPr>
        <sz val="9"/>
        <rFont val="Arial"/>
        <family val="2"/>
      </rPr>
      <t>CN " PYRO"  WG Hot &amp; Spicy Patty w/ISP NAE</t>
    </r>
  </si>
  <si>
    <r>
      <rPr>
        <sz val="9"/>
        <rFont val="Arial"/>
        <family val="2"/>
      </rPr>
      <t>CN WG Homestyle Brd Chicken Patty w/ISP NAE</t>
    </r>
  </si>
  <si>
    <r>
      <rPr>
        <sz val="9"/>
        <rFont val="Arial"/>
        <family val="2"/>
      </rPr>
      <t>CN WG Chicken Nuggets w/ ISP NAE</t>
    </r>
  </si>
  <si>
    <r>
      <rPr>
        <sz val="9"/>
        <rFont val="Arial"/>
        <family val="2"/>
      </rPr>
      <t>CN WG Breaded Chicken Popcorn-No cups w/ISP NAE</t>
    </r>
  </si>
  <si>
    <r>
      <rPr>
        <sz val="9"/>
        <rFont val="Arial"/>
        <family val="2"/>
      </rPr>
      <t>CN WG Homestyle Brd Chicken Nuggets w/ISP NAE</t>
    </r>
  </si>
  <si>
    <r>
      <rPr>
        <sz val="9"/>
        <rFont val="Arial"/>
        <family val="2"/>
      </rPr>
      <t>CN WG Breaded Chicken Large Popcorn Smackers NAE</t>
    </r>
  </si>
  <si>
    <r>
      <rPr>
        <sz val="9"/>
        <rFont val="Arial"/>
        <family val="2"/>
      </rPr>
      <t>CN WG Breaded Dark Meat Smackers NAE</t>
    </r>
  </si>
  <si>
    <r>
      <rPr>
        <sz val="9"/>
        <rFont val="Arial"/>
        <family val="2"/>
      </rPr>
      <t>FC Diced Chicken Strips NAE</t>
    </r>
  </si>
  <si>
    <t>2.47oz</t>
  </si>
  <si>
    <r>
      <rPr>
        <sz val="9"/>
        <rFont val="Arial"/>
        <family val="2"/>
      </rPr>
      <t>CN "PhD" WG Homestyle Chicken Bites NAE</t>
    </r>
  </si>
  <si>
    <r>
      <rPr>
        <sz val="9"/>
        <rFont val="Arial"/>
        <family val="2"/>
      </rPr>
      <t>CN "PhD" WG Homestyle Chicken Strips NAE</t>
    </r>
  </si>
  <si>
    <r>
      <rPr>
        <sz val="9"/>
        <rFont val="Arial"/>
        <family val="2"/>
      </rPr>
      <t>CN "PhD" WG Homestyle Chicken Patty NAE</t>
    </r>
  </si>
  <si>
    <r>
      <rPr>
        <sz val="9"/>
        <rFont val="Arial"/>
        <family val="2"/>
      </rPr>
      <t>Chris P WG Whole Muscle Breast Chicken Fillets NAE</t>
    </r>
  </si>
  <si>
    <r>
      <rPr>
        <sz val="9"/>
        <rFont val="Arial"/>
        <family val="2"/>
      </rPr>
      <t>Chris P WG Whole Muscle Breast Chicken Bites - NAE</t>
    </r>
  </si>
  <si>
    <t>3.75oz (5 pcs)</t>
  </si>
  <si>
    <r>
      <rPr>
        <sz val="9"/>
        <rFont val="Arial"/>
        <family val="2"/>
      </rPr>
      <t>A+ Chicken - CN WG 1.5 oz. Tenders NAE</t>
    </r>
  </si>
  <si>
    <t xml:space="preserve">2.95oz </t>
  </si>
  <si>
    <t>Chicken</t>
  </si>
  <si>
    <t xml:space="preserve">Commerical Case Price Bracket #1                       4 Pallet Combined       </t>
  </si>
  <si>
    <t>Commerical Case Price Bracket #2                     8 Pallet Combined</t>
  </si>
  <si>
    <t>Commerical Case Price Bracket #3            Truckload Combined</t>
  </si>
  <si>
    <t>Bake Crafters Food Company</t>
  </si>
  <si>
    <t>Bread Sticks, WG, Mozzarella Stuffed, Garlic, 7"</t>
  </si>
  <si>
    <t>CHEESE NAT AMER FBD BARREL-500 LB(40800)</t>
  </si>
  <si>
    <t>All pricing is for combined orders of Bake Crafters products</t>
  </si>
  <si>
    <t>Bread Sticks, WG, Jalapeno Mozzarella Stuffed, 7" (MTO: 396 cs)</t>
  </si>
  <si>
    <t>Bread Sticks, WG, Mozzarella Stuffed, Garlic, 5"</t>
  </si>
  <si>
    <t>Bread Sticks, WG, Jalapeno Mozzarella Stuffed, 5" (MTO: 396 cs)</t>
  </si>
  <si>
    <t>Sandwich, Biscuit, Honey WG, Chicken Sausage, Cheese, IW  200/2.4 oz</t>
  </si>
  <si>
    <t>Sandwich, English Muffin, WG, Egg &amp; Cheese, IW</t>
  </si>
  <si>
    <t>Sandwich, Croissant, WG, Turkey Ham &amp; Cheese, IW</t>
  </si>
  <si>
    <t>Sandwich, Slider, WG, Egg &amp; Cheese, IW</t>
  </si>
  <si>
    <t>Sandwich, Bun, WG, Turkey Ham &amp; Cheese, IW</t>
  </si>
  <si>
    <t>Sandwich, Hoagie, WG, Turkey Breast &amp; Cheese, IW</t>
  </si>
  <si>
    <t>Sandwich, Croissant, WG, Turkey Breast &amp; Cheese, IW</t>
  </si>
  <si>
    <t>Sandwich, Hoagie, WG, TurkeyHam, TurkeyPepperoni &amp; Cheese IW</t>
  </si>
  <si>
    <t>Sandwich, Hoagie, WG, Turkey Ham &amp; Cheese, IW</t>
  </si>
  <si>
    <t>Sandwich, WG, Grilled Cheese, IW</t>
  </si>
  <si>
    <t>Sandwich, WG, Grilled Cheese, Lower Sodium, IW</t>
  </si>
  <si>
    <t>Sandwich, WG, Grilled Cheese, Turkey Ham, IW</t>
  </si>
  <si>
    <t>Sandwich, WG, Grilled Cheese, Turkey Bacon, IW</t>
  </si>
  <si>
    <t>Sandwich, WG, Grilled Cheese, American &amp; Mozzarella, LS, IW</t>
  </si>
  <si>
    <t>Sandwich, Slider, WG, 100% Beef Hamburger, 2 Pack  90/4.2 oz</t>
  </si>
  <si>
    <t>Sandwich, Slider, WG, 100% Beef Cheeseburger, 2 Pack  90/4.2 oz</t>
  </si>
  <si>
    <t>Sandwich, Maple Pancake, WG, Chicken Sausage &amp; Cheese, IW</t>
  </si>
  <si>
    <t>Commerical Case Price Bracket #2                             8 Pallet Combined</t>
  </si>
  <si>
    <t>Stuffed Cheese Breadstick</t>
  </si>
  <si>
    <t>Prepared Sandwiches</t>
  </si>
  <si>
    <t xml:space="preserve">Commerical Case Price Bracket #1           5,000 - 9,999 lbs              </t>
  </si>
  <si>
    <t>Commerical Case Price Bracket #2            10,000 - 19,999 lbs</t>
  </si>
  <si>
    <t>Commerical Case Price Bracket #3            Truckload</t>
  </si>
  <si>
    <t>Foster Poultry Farms</t>
  </si>
  <si>
    <t>Beef Chili Cheese &amp; Bean Burrito PF Fiesta</t>
  </si>
  <si>
    <t>5,000 lb minimum, can be combined with other products to meet minimum</t>
  </si>
  <si>
    <t>Taco Snack Beef &amp; Cheese</t>
  </si>
  <si>
    <t>Chicken and Cheese Bean Burrito</t>
  </si>
  <si>
    <t>Chicken and Cheese Burrito</t>
  </si>
  <si>
    <t>Cheese and Bean Burrito Fiesta Red Sauce</t>
  </si>
  <si>
    <t>Beef Cheese and Bean Burrito</t>
  </si>
  <si>
    <t>Egg Bean and Cheese Breakfast Burrito</t>
  </si>
  <si>
    <t>Egg, Pork Sausage, Bean &amp; Cheese Breakfast Burrito</t>
  </si>
  <si>
    <t>Cheese, Turkey Sausage &amp; Egg Breakfast Grab Wraps®</t>
  </si>
  <si>
    <t>Cheese Quesadilla</t>
  </si>
  <si>
    <t>Cheese Enchilada</t>
  </si>
  <si>
    <t>IW Taco Snack Beef &amp; Cheese</t>
  </si>
  <si>
    <t>IW Beef Cheese and Bean Burrito</t>
  </si>
  <si>
    <t>IW Egg, Pork Sausage, Bean &amp; Cheese Breakfast Burrito</t>
  </si>
  <si>
    <t>WG Fiesta Style Cheese &amp; Bean Burrito, Red Sauce  IW</t>
  </si>
  <si>
    <t>WG Egg, Turkey Sausage, Bean &amp; Cheese Breakfast Burrito IW</t>
  </si>
  <si>
    <t>IW Cheese, Turkey Sausage &amp; Egg Breakfast Grab Wraps®</t>
  </si>
  <si>
    <t xml:space="preserve">Cheese, Beef, Bean and Red Chili Burrito </t>
  </si>
  <si>
    <t>Cheese &amp; Bean Burrito</t>
  </si>
  <si>
    <t>IW Cheese and Bean Burrito</t>
  </si>
  <si>
    <t xml:space="preserve">FEE for Service    Price Bracket #1            (FOB - 
CLOVIS, CA.)                </t>
  </si>
  <si>
    <t>FEE for Service    Price Bracket #2            (DELIVERED - 
MIN. 1,500 LBS.)</t>
  </si>
  <si>
    <t>Commericial Equivalent           Case Price Bracket #1 (FOB - CLOVIS, CA.)</t>
  </si>
  <si>
    <t>Commericial Equivalent           Case Price Bracket #2 (DELIVERED - 
MIN. 1,500 LBS.)</t>
  </si>
  <si>
    <t>WAWONA</t>
  </si>
  <si>
    <t>APRICOT CUP</t>
  </si>
  <si>
    <t>FROZEN FRUIT</t>
  </si>
  <si>
    <t>059770-77</t>
  </si>
  <si>
    <t>APRICOTS DICED PEELED CAN</t>
  </si>
  <si>
    <t>APPLE CUP</t>
  </si>
  <si>
    <t>058615-77</t>
  </si>
  <si>
    <t>APPLE SLICES CAN 6/10</t>
  </si>
  <si>
    <t>058614-77</t>
  </si>
  <si>
    <t>APPLE SLICES FROZEN 30#</t>
  </si>
  <si>
    <t>APPLESAUCE CUP</t>
  </si>
  <si>
    <t>059644-77</t>
  </si>
  <si>
    <t>APPLESAUCE UNSWTND CAN</t>
  </si>
  <si>
    <t>CHERRY CUP</t>
  </si>
  <si>
    <t>059550-77</t>
  </si>
  <si>
    <t>CHERRIES FRZ IQF 40#</t>
  </si>
  <si>
    <t>MIXED FRUIT CUP</t>
  </si>
  <si>
    <t>056564-77</t>
  </si>
  <si>
    <t>MIXEDFRUIT EX LT CAN 6/10</t>
  </si>
  <si>
    <t>PEACH CUP</t>
  </si>
  <si>
    <t>059500-77</t>
  </si>
  <si>
    <t>PEACHES CLING SLICED CAN</t>
  </si>
  <si>
    <t>059500-00</t>
  </si>
  <si>
    <t>059501-77</t>
  </si>
  <si>
    <t>PEACHES CLING DICED CAN</t>
  </si>
  <si>
    <t>059502-77</t>
  </si>
  <si>
    <t>PEACH FREESTONE SLC FRZ</t>
  </si>
  <si>
    <t>PEAR CUP</t>
  </si>
  <si>
    <t>059580-77</t>
  </si>
  <si>
    <t>PEARS SLICED CAN</t>
  </si>
  <si>
    <t>059581-77</t>
  </si>
  <si>
    <t>PEARS DICED CAN</t>
  </si>
  <si>
    <t>STRAWBERRY CUP</t>
  </si>
  <si>
    <t>059680-77</t>
  </si>
  <si>
    <t>STRAWBERRY SLICES 11+1</t>
  </si>
  <si>
    <t>059680-00</t>
  </si>
  <si>
    <t>059682-77</t>
  </si>
  <si>
    <t>STRAWBERRY WHOLE UNSWT</t>
  </si>
  <si>
    <t>059683-77</t>
  </si>
  <si>
    <t>STRAWBERRY SLICES UNSWT</t>
  </si>
  <si>
    <t>PEACH POP</t>
  </si>
  <si>
    <t>049000-77</t>
  </si>
  <si>
    <t>049000-00</t>
  </si>
  <si>
    <t>049001-77</t>
  </si>
  <si>
    <t>049002-77</t>
  </si>
  <si>
    <t>STRAWBERRY POP</t>
  </si>
  <si>
    <t>049100-77</t>
  </si>
  <si>
    <t>049100-00</t>
  </si>
  <si>
    <t>049101-77</t>
  </si>
  <si>
    <t>049102-77</t>
  </si>
  <si>
    <t>APPLE COBBLER</t>
  </si>
  <si>
    <t>068320-77</t>
  </si>
  <si>
    <t>068320-00</t>
  </si>
  <si>
    <t>068321-77</t>
  </si>
  <si>
    <t>CHERRY COBBLER</t>
  </si>
  <si>
    <t>068310-77</t>
  </si>
  <si>
    <t>068310-00</t>
  </si>
  <si>
    <t>PEACH COBBLER</t>
  </si>
  <si>
    <t>068300-77</t>
  </si>
  <si>
    <t>068300-00</t>
  </si>
  <si>
    <t>068301-77</t>
  </si>
  <si>
    <t>068302-77</t>
  </si>
  <si>
    <t>BLUEBERRY COBBLER</t>
  </si>
  <si>
    <t>068330-77</t>
  </si>
  <si>
    <t>BLUEBERRY HIGHBUSH FRZ</t>
  </si>
  <si>
    <t>MIXED BERRY POP</t>
  </si>
  <si>
    <t>049201-77</t>
  </si>
  <si>
    <t>049200-00</t>
  </si>
  <si>
    <t>049202-77</t>
  </si>
  <si>
    <t>049203-77</t>
  </si>
  <si>
    <t>049204-77</t>
  </si>
  <si>
    <t>049205-77</t>
  </si>
  <si>
    <t>049206-77</t>
  </si>
  <si>
    <t>049207-77</t>
  </si>
  <si>
    <t>MIXED BERRY CUP</t>
  </si>
  <si>
    <t>059602-77</t>
  </si>
  <si>
    <t>059600-00</t>
  </si>
  <si>
    <t>059603-77</t>
  </si>
  <si>
    <t>059604-77</t>
  </si>
  <si>
    <t>059605-77</t>
  </si>
  <si>
    <t>059606-77</t>
  </si>
  <si>
    <t>059607-77</t>
  </si>
  <si>
    <t>059608-77</t>
  </si>
  <si>
    <t>FOUR BERRY BLEND</t>
  </si>
  <si>
    <t>044531-77</t>
  </si>
  <si>
    <t>044530-00</t>
  </si>
  <si>
    <t>044532-77</t>
  </si>
  <si>
    <t>044533-77</t>
  </si>
  <si>
    <t>044534-77</t>
  </si>
  <si>
    <t>044535-77</t>
  </si>
  <si>
    <t>SPECTRUM BLEND</t>
  </si>
  <si>
    <t>021254-77</t>
  </si>
  <si>
    <t>021250-00</t>
  </si>
  <si>
    <t>021255-77</t>
  </si>
  <si>
    <t>TROPICAL BLEND</t>
  </si>
  <si>
    <t>021261-77</t>
  </si>
  <si>
    <t>021260-00</t>
  </si>
  <si>
    <t>021262-77</t>
  </si>
  <si>
    <t xml:space="preserve">Commerical Case Price Bracket #1            (PICK-UP FROM SOUTH EL MONTE, CA)                </t>
  </si>
  <si>
    <t xml:space="preserve">Commerical Case Price Bracket #2                      (13 PALLET DELIVERED) </t>
  </si>
  <si>
    <t>Out of the Shell, LLC d.b.a. Yangs 5th Taste</t>
  </si>
  <si>
    <t>Mandarin Orange Chicken</t>
  </si>
  <si>
    <t>8-52724-15552-4</t>
  </si>
  <si>
    <t>Chicken Legs Chilled Bulk</t>
  </si>
  <si>
    <t xml:space="preserve">Yangs minimum delivery requirement is 13 full pallets, 35 cases per pallet, delivered to one location. Full pallet orders only. Our minimum for pick up orders is 1 full pallet. Mix &amp; match of cases with the same pallet configuration is allowed in order to create full pallets. Yangs lead time is 15 business days. </t>
  </si>
  <si>
    <t>Mandarin Orange Chicken JR</t>
  </si>
  <si>
    <t>8-52724-15555-5</t>
  </si>
  <si>
    <t xml:space="preserve">Buffalo Hot Ling's Chicken </t>
  </si>
  <si>
    <t>8-52724-15558-6</t>
  </si>
  <si>
    <t xml:space="preserve">Sweet Chili Thai Chicken </t>
  </si>
  <si>
    <t>8-52724-15550-0</t>
  </si>
  <si>
    <t xml:space="preserve">General Tso's Chicken </t>
  </si>
  <si>
    <t>8-52724-15563-0</t>
  </si>
  <si>
    <t xml:space="preserve">Sweet &amp; Sour Chicken </t>
  </si>
  <si>
    <t>8-52724-15551-7</t>
  </si>
  <si>
    <t xml:space="preserve">Lemongrass Chicken </t>
  </si>
  <si>
    <t>8-52724-15553-1</t>
  </si>
  <si>
    <t xml:space="preserve">BBQ Teriyaki Chicken </t>
  </si>
  <si>
    <t>8-52724-15554-8</t>
  </si>
  <si>
    <t xml:space="preserve">Gluten Free BBQ Teriyaki Chicken </t>
  </si>
  <si>
    <t>8-52724-15559-3</t>
  </si>
  <si>
    <t xml:space="preserve">Spicy Sichuan Chicken </t>
  </si>
  <si>
    <t>8-52724-15556-2</t>
  </si>
  <si>
    <t xml:space="preserve">Edamame Kung Pao Chicken </t>
  </si>
  <si>
    <t>8-52724-15557-9</t>
  </si>
  <si>
    <t xml:space="preserve">Curry Chicken </t>
  </si>
  <si>
    <t>8-52724-15567-8</t>
  </si>
  <si>
    <t xml:space="preserve">BBQ Teriyaki Chicken Strips - No Sauce </t>
  </si>
  <si>
    <t>8-52724-15565-4</t>
  </si>
  <si>
    <t xml:space="preserve">Chicken Nuggets, Whole Muscle - No Sauce </t>
  </si>
  <si>
    <t>8-52724-15566-1</t>
  </si>
  <si>
    <t xml:space="preserve">BBQ Teriyaki Chicken Rice Bowl </t>
  </si>
  <si>
    <t>8-52724-16665-0</t>
  </si>
  <si>
    <t xml:space="preserve">Yangs minimum delivery requirement is 13 full pallets, 42 cases per pallet, delivered to one location. Full pallet orders only. Our minimum for pick up orders is 1 full pallet. Mix &amp; match of cases with the same pallet configuration is allowed in order to create full pallets. Yangs lead time is 15 business days. </t>
  </si>
  <si>
    <t xml:space="preserve">FEE for Service    Price Bracket #1            (PICK-UP FROM SOUTH EL MONTE, CA)                </t>
  </si>
  <si>
    <t>FEE for Service    Price Bracket #2            (13 PALLET DELIVERED)</t>
  </si>
  <si>
    <t>Commericial Equivalent Case Price Bracket #1 (PICK-UP FROM SOUTH EL MONTE, CA)</t>
  </si>
  <si>
    <t>Commericial Equivalent           Case Price Bracket #2 (13 PALLET DELIVERED)</t>
  </si>
  <si>
    <t>CHICKEN</t>
  </si>
  <si>
    <t>Chicken L:egs Chilled Bulk</t>
  </si>
  <si>
    <t xml:space="preserve">Gluten Fee BBQ Teriyaki Chicken </t>
  </si>
  <si>
    <t>Kraft Heinz Food Company</t>
  </si>
  <si>
    <t>Bull's Eye Original Barbecue Sauce 1/5 Gal</t>
  </si>
  <si>
    <t>195823907400</t>
  </si>
  <si>
    <t>TOMATO PASTE FOR BULK PROCESSING</t>
  </si>
  <si>
    <t>Bull's Eye Honey Smoke Barbecue Sauce 4/1 Gal</t>
  </si>
  <si>
    <t>Bull's Eye Barbecue Sauce Sweet 1 Gal</t>
  </si>
  <si>
    <t>Bull's-Eye Original BBQ 1oz Single Serve (100ct)</t>
  </si>
  <si>
    <t>Heinz Ketchup 10lb Jug Kosher 114 oz</t>
  </si>
  <si>
    <t>00013000514910</t>
  </si>
  <si>
    <t>Simply Heinz BBQ Sauce 12g/200ct</t>
  </si>
  <si>
    <t>Heinz Ketchup Dip &amp; Squeeze, 27g</t>
  </si>
  <si>
    <t>00130000030800</t>
  </si>
  <si>
    <t>Heinz No Salt Added Diced Tomatoes 10TIN 6LB</t>
  </si>
  <si>
    <t>00130000104400</t>
  </si>
  <si>
    <t>Heinz Smart Ladle Tomato Soup 51oz can/12ct</t>
  </si>
  <si>
    <t>00130003571600</t>
  </si>
  <si>
    <t>Simply Heinz BBQ Sauce 1oz/100ct</t>
  </si>
  <si>
    <t>00130003810000</t>
  </si>
  <si>
    <t>Heinz Tomato Soup 51oz can/12ct</t>
  </si>
  <si>
    <t>00130004144000</t>
  </si>
  <si>
    <t>Heinz BBQ Sauce Dispenser Pack 2/1.5 gallons</t>
  </si>
  <si>
    <t>00130005001000</t>
  </si>
  <si>
    <t>Simply Heinz Ketchup Vol-Pac 1/3 gal bag</t>
  </si>
  <si>
    <t>00130005114500</t>
  </si>
  <si>
    <t>Heinz Ketchup Vol-Pac 1/3 gal bag</t>
  </si>
  <si>
    <t>00130005119000</t>
  </si>
  <si>
    <t>Heinz Ketchup 6/#10 Cans</t>
  </si>
  <si>
    <t>00130005129000</t>
  </si>
  <si>
    <t>Heinz Ketchup Packets 1500ct/9g</t>
  </si>
  <si>
    <t>00130005134000</t>
  </si>
  <si>
    <t>Heinz Ketchup 6/#10 Pouches</t>
  </si>
  <si>
    <t>00130005137000</t>
  </si>
  <si>
    <t>Heinz Ketchup Dispenser Pack</t>
  </si>
  <si>
    <t>00130005155000</t>
  </si>
  <si>
    <t>Simply Heinz Ketchup Dispenser Pack</t>
  </si>
  <si>
    <t>00130005155600</t>
  </si>
  <si>
    <t>Heinz Low Sodium Tomato Ketchup-#10 Pouch Pack</t>
  </si>
  <si>
    <t>00130005156600</t>
  </si>
  <si>
    <t>Heinz Low Sodium Tomato Ketchup-1.5 gal</t>
  </si>
  <si>
    <t>00130005156800</t>
  </si>
  <si>
    <t>Heinz BBQ Sauce 2oz/60ct</t>
  </si>
  <si>
    <t>00130005245000</t>
  </si>
  <si>
    <t>Heinz Salsa Cups 2oz/60ct</t>
  </si>
  <si>
    <t>00130005284000</t>
  </si>
  <si>
    <t>Heinz Marinara Sauce Dip Cup 2oz/60ct</t>
  </si>
  <si>
    <t>00130005293000</t>
  </si>
  <si>
    <t>Heinz Taco Sauce-mild 9g/200ct</t>
  </si>
  <si>
    <t>00130005324000</t>
  </si>
  <si>
    <t>Heinz BBQ Sauce 12g/200ct</t>
  </si>
  <si>
    <t>00130005338000</t>
  </si>
  <si>
    <t>Hickory Smoke BBQ Sauce 1gal/4ct</t>
  </si>
  <si>
    <t>00130005395000</t>
  </si>
  <si>
    <t>Simply Heinz Ketchup Packets, 9g</t>
  </si>
  <si>
    <t>00130005560000</t>
  </si>
  <si>
    <t>Heinz Low Sodium Tomato Ketchup Packets (9g)</t>
  </si>
  <si>
    <t>00130005650000</t>
  </si>
  <si>
    <t>Pouch Pak Tomato Puree #10/6ct</t>
  </si>
  <si>
    <t>00130005721000</t>
  </si>
  <si>
    <t>Pouch Pak Tomato Sauce #10/6ct</t>
  </si>
  <si>
    <t>00130005722000</t>
  </si>
  <si>
    <t>Tin Tomato Sauce #10/6ct</t>
  </si>
  <si>
    <t>00130005724000</t>
  </si>
  <si>
    <t>Tomato Paste - 6/#10 cans</t>
  </si>
  <si>
    <t>00130005731000</t>
  </si>
  <si>
    <t>Heinz Fully Prepared Pizza Sauce 6/#10 Cans</t>
  </si>
  <si>
    <t>00130005733000</t>
  </si>
  <si>
    <t>3 Gal Tomato Sauce 3gal/1ct</t>
  </si>
  <si>
    <t>00130005737000</t>
  </si>
  <si>
    <t>3 Gal Tomato Puree 3gal/1ct</t>
  </si>
  <si>
    <t>00130005738000</t>
  </si>
  <si>
    <t>Heinz Spaghetti Sauce</t>
  </si>
  <si>
    <t>00130005880000</t>
  </si>
  <si>
    <t>Heinz 57 Sauce 1gal/2ct</t>
  </si>
  <si>
    <t>00130006062700</t>
  </si>
  <si>
    <t>Simply Heinz Tomato Ketchup #10 Pouch Pack</t>
  </si>
  <si>
    <t>00130006225600</t>
  </si>
  <si>
    <t>Heinz BBQ Dispenser - 0.75 Gallon Dispenser Pack</t>
  </si>
  <si>
    <t>00130006927300</t>
  </si>
  <si>
    <t>Heinz Ketchup Dispenser Pack - 2/0.75 gal</t>
  </si>
  <si>
    <t>00130006927700</t>
  </si>
  <si>
    <t>Heinz BBQ Sauce 1oz/100ct</t>
  </si>
  <si>
    <t>00130007146000</t>
  </si>
  <si>
    <t xml:space="preserve"> Heinz Ketchup Packets, 9g</t>
  </si>
  <si>
    <t>00130009801000</t>
  </si>
  <si>
    <t>Heinz Ketchup Packets, 9g</t>
  </si>
  <si>
    <t>00130009832000</t>
  </si>
  <si>
    <t>00130009848000</t>
  </si>
  <si>
    <t>Heinz Ketchup Packets, 7g</t>
  </si>
  <si>
    <t>00130009849000</t>
  </si>
  <si>
    <t>Quality Chef Sloppy Joe Filling 6# bag/6ct</t>
  </si>
  <si>
    <t>00324145260600</t>
  </si>
  <si>
    <t>Taste Pleasers Gourmet Marinara Dip Cup 1oz/100ct</t>
  </si>
  <si>
    <t>07160370001800</t>
  </si>
  <si>
    <t xml:space="preserve">Madeira Farms Tater Bites 5lb - 8ct </t>
  </si>
  <si>
    <t>Buena Vista Foods</t>
  </si>
  <si>
    <t>Laura Trujillo, President</t>
  </si>
  <si>
    <t>Company</t>
  </si>
  <si>
    <t>Name and Title</t>
  </si>
  <si>
    <t>Signature</t>
  </si>
  <si>
    <t>Date</t>
  </si>
  <si>
    <t xml:space="preserve">Commercial Case Price Bracket #1            Truckload              </t>
  </si>
  <si>
    <t>Commercial Case Price Bracket #2  1/2 Truckload</t>
  </si>
  <si>
    <t xml:space="preserve">Commercial Case Price Bracket #3            300 Cases </t>
  </si>
  <si>
    <t>WG Three Cheese Calzone, 5.5 oz Bulk</t>
  </si>
  <si>
    <t>CHEESE MOZ LM PART SKM SHRD FRZ BOX-30LB</t>
  </si>
  <si>
    <t>Delivery Minimum: 300 cases mixed</t>
  </si>
  <si>
    <t>WG Three Cheese Calzone, 5.5 oz IW</t>
  </si>
  <si>
    <t>WG Turkey Pepperoni Calzone 5.5 oz Bulk</t>
  </si>
  <si>
    <t>WG Turkey Pepperoni Calzone 5.5 oz IW</t>
  </si>
  <si>
    <t>WG Nacho Pretzel Pocket, 5.5 oz, IW</t>
  </si>
  <si>
    <t>WG Nacho Pretzel Pocket, 5.5 oz, BULK</t>
  </si>
  <si>
    <t>WG Breakfast Empanada Egg, Cheese, and Potato 3.25 oz IW</t>
  </si>
  <si>
    <t>WG Banana Loaf 1.8oz 120pk IW</t>
  </si>
  <si>
    <t>EGGS WHOLE FRZ CTN-6/5 LB</t>
  </si>
  <si>
    <t>WG Blueberry Loaf 1.8iz 120pk IW</t>
  </si>
  <si>
    <t>WG Apple Cinnamon Muffin IW 120 pk</t>
  </si>
  <si>
    <t>Discontinued SY20/21</t>
  </si>
  <si>
    <t>WG Banana Muffin IW 120 pk</t>
  </si>
  <si>
    <t>WG Blueberry Muffin IW 120 pk</t>
  </si>
  <si>
    <t>WG Cherry Muffin, 120 Pk, 1.8 oz, IW</t>
  </si>
  <si>
    <t>WG Cheesy Cornbread Muffin IW 125 pk</t>
  </si>
  <si>
    <t>WG Orange Muffin, 120pk, 1.80 oz, IW</t>
  </si>
  <si>
    <t>WG Chocolate Chip Muffin IW 120 pk</t>
  </si>
  <si>
    <t>WG Double Chocolate Chip Muffin IW 100 pk</t>
  </si>
  <si>
    <t>WG Sweet Potato Chocolate Chip Muffin IW 120 pk</t>
  </si>
  <si>
    <t>WG Apple Cinnamon Muffin Top IW 120 pk</t>
  </si>
  <si>
    <t>WG Apple Muffin Top</t>
  </si>
  <si>
    <t>WG Blueberry Muffin Top IW 120 pk</t>
  </si>
  <si>
    <t>WG Blueberry Muffin Top</t>
  </si>
  <si>
    <t>WG Double Chocolate Muffin Top, IW, 120 pk</t>
  </si>
  <si>
    <t>WG Double Chocolate Chip Muffin Top</t>
  </si>
  <si>
    <t>WG Sweet Potato Chocolate Chip Muffin Top IW 120 pk</t>
  </si>
  <si>
    <t>WG Sweet Potato Chocolate Chip Muffin Top 3.2 oz</t>
  </si>
  <si>
    <t>SWEET POTATOES W/ SYRUP CAN-6/10</t>
  </si>
  <si>
    <t>WG Sweet Potato Oatmeal Muffin IW 100 pk</t>
  </si>
  <si>
    <t>WG Double Chocolate Chip Muffin IW 120 pk</t>
  </si>
  <si>
    <t>Cornbread Loaf 1.4oz 120/pack</t>
  </si>
  <si>
    <t>WG Corn Muffin IW 120 pk</t>
  </si>
  <si>
    <t>WG Cinnamon Crumble Muffin 2oz 75pk</t>
  </si>
  <si>
    <t>WG Coffee Cake IW, 72 pk</t>
  </si>
  <si>
    <t>WG Cinnamon Crumble 3.4 oz</t>
  </si>
  <si>
    <t>Whole Grain Coffee Cake</t>
  </si>
  <si>
    <t>WG Blueberry Crumble</t>
  </si>
  <si>
    <t>BLUEBERRY HIGHBUSH FRZ CTN-30 LB</t>
  </si>
  <si>
    <t>WG Chocolate Chip Crumble</t>
  </si>
  <si>
    <t>Whole Grain Coffee Cake 2.0 oz - 75 ct</t>
  </si>
  <si>
    <t>WG Apple Cinnamon Crumble</t>
  </si>
  <si>
    <t>Apple Pancake Bowl WG 3.8oz 72pk IW</t>
  </si>
  <si>
    <t>Blueberry Pancake Bowl WG 3.8 oz 72pk IW</t>
  </si>
  <si>
    <t>Peach Pancake Bowl 3.8oz 72pk IW</t>
  </si>
  <si>
    <t>Strawberry Pancake Bowl WG 3.8oz 72pk IW</t>
  </si>
  <si>
    <t xml:space="preserve">Commerical Case Price Bracket #1            (3500 - 34,599 #)                </t>
  </si>
  <si>
    <t xml:space="preserve">Commerical Case Price Bracket #2            (35,000 (truckload)) </t>
  </si>
  <si>
    <t>High Liner Foods</t>
  </si>
  <si>
    <t xml:space="preserve">OR WG Brd Pollock Rectangle 3 oz </t>
  </si>
  <si>
    <t>PLK BLK BULK FRZ</t>
  </si>
  <si>
    <t>OR WG Brd Pollock Bites 0.5 oz.</t>
  </si>
  <si>
    <t xml:space="preserve">OR WG Nacho Pollock Stick    1 oz  </t>
  </si>
  <si>
    <t xml:space="preserve">OR WG Potato Crunch Pollock Wedge 3.6 oz  </t>
  </si>
  <si>
    <t xml:space="preserve">OR WG Potato Crunch Pollock Strip       1.3 oz  </t>
  </si>
  <si>
    <t xml:space="preserve">OR WG Potato Crunch Pollock Nugget .875 oz  </t>
  </si>
  <si>
    <t xml:space="preserve">OR WG Sweet Potato Pollock Stick 1 oz  </t>
  </si>
  <si>
    <t xml:space="preserve">OR WG Sweet Potato Pollock Nugget 1 oz  </t>
  </si>
  <si>
    <t xml:space="preserve">OR WG Cornmeal BrdPollock Strip 1.25 oz  </t>
  </si>
  <si>
    <t xml:space="preserve">OR WG Pollock and Cheese Rectangle 3.6 oz  </t>
  </si>
  <si>
    <t xml:space="preserve">OR WG  Brd  Pollock Fillet Shape 3.6 oz </t>
  </si>
  <si>
    <t xml:space="preserve">OR WG Golden Crunchy Pollock Rectangles 3.6 oz </t>
  </si>
  <si>
    <t xml:space="preserve">OR WG Golden Crunchy Pollock Nuggets 1 oz </t>
  </si>
  <si>
    <t xml:space="preserve">OR WG Golden Crunchy Pollock Stx 1 oz </t>
  </si>
  <si>
    <t>OR WG Sweetp Potato Pollock 3.6 oz</t>
  </si>
  <si>
    <t xml:space="preserve">OR WG Golden Crunchy Brd 1oz Pollock Stx </t>
  </si>
  <si>
    <t>OR WG Golden Crunch Fish Shapes 1 oz</t>
  </si>
  <si>
    <t xml:space="preserve">OR WG Golden Crunchy Brd3.6 oz Pollock Wedge </t>
  </si>
  <si>
    <t xml:space="preserve">OR WG Potato Crunch Pollock Fillet 3.6 oz </t>
  </si>
  <si>
    <t>06533C</t>
  </si>
  <si>
    <t xml:space="preserve">OR WG Potato Crunch Pollock Nugget 1 oz </t>
  </si>
  <si>
    <t>06551C</t>
  </si>
  <si>
    <t xml:space="preserve">OR WG Italian Style Reduced Sodium .84 oz   </t>
  </si>
  <si>
    <t>G1042DF</t>
  </si>
  <si>
    <t>BULK MOZZ REDSOD</t>
  </si>
  <si>
    <t xml:space="preserve">FEE for Service    Price Bracket #1            (3500-34599)                </t>
  </si>
  <si>
    <t>FEE for Service    Price Bracket #2            (35000 truckload)</t>
  </si>
  <si>
    <t>High Linger Foods</t>
  </si>
  <si>
    <t>SEAFOOD</t>
  </si>
  <si>
    <t>na</t>
  </si>
  <si>
    <t>CHEESE/ DAIRY</t>
  </si>
  <si>
    <t>Nardone Bros. Baking Co. Inc.</t>
  </si>
  <si>
    <t>Nardone Bros.</t>
  </si>
  <si>
    <t>WW Pizzeria Style Garlic Chicken Pizza</t>
  </si>
  <si>
    <t>16WPSGC2</t>
  </si>
  <si>
    <t>LMPS</t>
  </si>
  <si>
    <t>WW Self Rising Four Cheese Pizza</t>
  </si>
  <si>
    <t>16WSRFC</t>
  </si>
  <si>
    <t>WW Self-Rising Buffalo Style Chicken Pizza</t>
  </si>
  <si>
    <t>16WSRBC</t>
  </si>
  <si>
    <t>WW Self-Rising Four Cheese Turkey Pepperoni Pizza</t>
  </si>
  <si>
    <t>16WSRFCTP2</t>
  </si>
  <si>
    <t>WW Self Rising Four Cheese Meateaters Pizza</t>
  </si>
  <si>
    <t>16WSRFCME2</t>
  </si>
  <si>
    <t>Whole Wheat Breakfast Pizza Bagel</t>
  </si>
  <si>
    <t>96WBR</t>
  </si>
  <si>
    <t>Whole Wheat Turkey Breakfast Pizza Bagel, IW</t>
  </si>
  <si>
    <t>M96WTBR</t>
  </si>
  <si>
    <t>3x5 Whole Wheat Breakfast Flatbread</t>
  </si>
  <si>
    <t>80WBF</t>
  </si>
  <si>
    <t>3x5 Whole Wheat Turkey Breakfast Flatbread</t>
  </si>
  <si>
    <t>80WTBF</t>
  </si>
  <si>
    <t>12” Whole Wheat Self-Rising Breakfast Pizza</t>
  </si>
  <si>
    <t>12WBR</t>
  </si>
  <si>
    <t>PIZZA</t>
  </si>
  <si>
    <t xml:space="preserve">Commerical Case Price Bracket #1            (10,000 lbs.)                </t>
  </si>
  <si>
    <t>Idahoan</t>
  </si>
  <si>
    <t>Idahoan® Smartmash® Mashed Potatoes</t>
  </si>
  <si>
    <t>Potatoes For Processing into Dehy Prd-Bulk</t>
  </si>
  <si>
    <t>Delivered Price</t>
  </si>
  <si>
    <t>Idahoan Real® Mashed Potatoes</t>
  </si>
  <si>
    <t>Idahoan® Premium Reduced Sodium Loaded Baked® Mashed Potatoes</t>
  </si>
  <si>
    <t>Idahoan Honest Earth Creamy Mash</t>
  </si>
  <si>
    <t>Idahoan Au Gratin Potatoes</t>
  </si>
  <si>
    <t>Idahoan Real Mashed Low Sodium with Vitamin C</t>
  </si>
  <si>
    <t>Idahoan Premium Baby Reds Mashed Potatoes</t>
  </si>
  <si>
    <t>Idahoan Real Mashed Potatoes w/Vit C</t>
  </si>
  <si>
    <t xml:space="preserve">Commerical Case Price Bracket #1            (5000 # weight minimum shipment)                </t>
  </si>
  <si>
    <t xml:space="preserve">Commerical Case Price Bracket #2               (1/2 truck) </t>
  </si>
  <si>
    <t xml:space="preserve">Commerical Case Price Bracket #3            (full truck) </t>
  </si>
  <si>
    <t>Tabatchnick</t>
  </si>
  <si>
    <t>WHOLE GRAIN RAVIOLI</t>
  </si>
  <si>
    <t xml:space="preserve">CHEESE NAT AMER FBD BARREL </t>
  </si>
  <si>
    <t>WHOLE GRAIN LASAGNA</t>
  </si>
  <si>
    <t>Whole Grain Tortellini</t>
  </si>
  <si>
    <t>Whole Grain Tri Color Tortellini</t>
  </si>
  <si>
    <t>Whole Grain Spinach Ravioli</t>
  </si>
  <si>
    <t>Alfredo Sauce</t>
  </si>
  <si>
    <t>Allowance for commodity sales only</t>
  </si>
  <si>
    <t>Jalapeno Cheese Sauce</t>
  </si>
  <si>
    <t>Cheese Sauce Cheddar</t>
  </si>
  <si>
    <t xml:space="preserve">Commerical Case Price Bracket #1                               (4 pallet minimum)                </t>
  </si>
  <si>
    <t>Albie's Food Products</t>
  </si>
  <si>
    <t>Pizza Calzone, 48-5 oz.</t>
  </si>
  <si>
    <t>CHEESE MOZ LM PT SKM UNFZ PROC PK(41125)</t>
  </si>
  <si>
    <t>Turkey Pepperoni Pizza Calzone, 48-5 oz.</t>
  </si>
  <si>
    <t>Country Breakfast Calzone, 48-4.5 oz.</t>
  </si>
  <si>
    <t>Cheese Calzone, 48-5 oz.</t>
  </si>
  <si>
    <t>Turkey Pepperoni Pizza Calzone, IW Ovenable Film 48-5 oz.</t>
  </si>
  <si>
    <t>Sunrise  Breakfast Calzone, IW Ovenable Film, 48-4.5 oz.</t>
  </si>
  <si>
    <t>Cheese Calzone, IW Ovenable Film 48-5 oz.</t>
  </si>
  <si>
    <t xml:space="preserve">Pizza Calzone, 60-3 oz. </t>
  </si>
  <si>
    <t>TBD</t>
  </si>
  <si>
    <t>Chicken Enchilada Empanada, 48-5 oz.</t>
  </si>
  <si>
    <t xml:space="preserve">Fiesta Breakfast Calzone, 60-3 oz. </t>
  </si>
  <si>
    <t xml:space="preserve">FEE for Service    Price Bracket #1            (4 pallets minimum)                </t>
  </si>
  <si>
    <t xml:space="preserve">Commercial Equivalent Case    Price Bracket #1            (4 pallets minimum)                </t>
  </si>
  <si>
    <t xml:space="preserve">Commerical Case Price Bracket #1            (CPU IDAHO, 2000 LB MIN)                </t>
  </si>
  <si>
    <t xml:space="preserve">Commerical Case Price Bracket #2            (DLVD 10,000 LB Min) </t>
  </si>
  <si>
    <t xml:space="preserve">Commerical Case Price Bracket #3            (DLVD 20,000 LB MIN) </t>
  </si>
  <si>
    <t>Basic American Foods</t>
  </si>
  <si>
    <t>Potato Pearls® Nature's Own Mashed Potatoes</t>
  </si>
  <si>
    <t>Potato for process into dehy prd-bluk</t>
  </si>
  <si>
    <t>BAF Potato Granules Complete w/Vit C - L/S</t>
  </si>
  <si>
    <t>Potato Pearls® Smart Servings™Mashed w/VitC -  L/S</t>
  </si>
  <si>
    <t>Brilliant Beginnings® Mashed Potatoes</t>
  </si>
  <si>
    <t>Potato Pearls® EXCEL® Original Butr Mashed- R/S</t>
  </si>
  <si>
    <t>Potato Pearls® Mashed Sweet Potatoes</t>
  </si>
  <si>
    <t>BAF Southwest Potato Casserole</t>
  </si>
  <si>
    <t>BAF Au Gratin Potatoes</t>
  </si>
  <si>
    <t>Potato Pearls® EXCEL® Original Butter Mashed</t>
  </si>
  <si>
    <t>Potato Pearls® Country Style Mashed Potatoes</t>
  </si>
  <si>
    <t>Potato Pearls® Extra Rich Mashed Potatoes- L/S</t>
  </si>
  <si>
    <t>BAF Scalloped Potatoes</t>
  </si>
  <si>
    <t>Santiago® Seasoned Vegetarian Refried Beans</t>
  </si>
  <si>
    <t>Beans Pinto Dry Tote - 2000 LB</t>
  </si>
  <si>
    <t>Santiago® Smart Serving™ Veg Ref Beans - L/S</t>
  </si>
  <si>
    <t>Santiago® Vegetarian Refried Beans</t>
  </si>
  <si>
    <t>Santiago® EXCEL® Refried Beans - Smooth</t>
  </si>
  <si>
    <t>Net Weight / CS (LBS)</t>
  </si>
  <si>
    <t>Gross Weight / Case (LBS)</t>
  </si>
  <si>
    <t>DON LEE FARMS</t>
  </si>
  <si>
    <t>Fully Cooked Charbroiled Beef Patty</t>
  </si>
  <si>
    <t>BEEF</t>
  </si>
  <si>
    <t>CNQ092253</t>
  </si>
  <si>
    <t>Beef Course Ground FRZ CTN - 60 LB</t>
  </si>
  <si>
    <t>CN092253</t>
  </si>
  <si>
    <t>5,000 lbs. combined minimum for delivery.</t>
  </si>
  <si>
    <t>CNQ093003</t>
  </si>
  <si>
    <t>CN093003</t>
  </si>
  <si>
    <t>Fully Cooked Charbroiled Beef Steak Burger</t>
  </si>
  <si>
    <t>CNQ11400W</t>
  </si>
  <si>
    <t>Fully Cooked Charbroiled Hamburger Patty</t>
  </si>
  <si>
    <t>CNQ152253</t>
  </si>
  <si>
    <t>CN152253</t>
  </si>
  <si>
    <t>CNQ153003</t>
  </si>
  <si>
    <t>Fully Cooked All Beef Crumble</t>
  </si>
  <si>
    <t>CNQ15401</t>
  </si>
  <si>
    <t>4/10#</t>
  </si>
  <si>
    <t>CN15401L</t>
  </si>
  <si>
    <t>CNQ161203</t>
  </si>
  <si>
    <t>CN161203</t>
  </si>
  <si>
    <t>CNQ162253</t>
  </si>
  <si>
    <t>CN162253</t>
  </si>
  <si>
    <t>CNQ162403</t>
  </si>
  <si>
    <t>CNQ163003</t>
  </si>
  <si>
    <t>CN163003</t>
  </si>
  <si>
    <t>Fully Cooked All Natural Charbroiled Beef Patty</t>
  </si>
  <si>
    <t>CNQ182003</t>
  </si>
  <si>
    <t>CNQ182403</t>
  </si>
  <si>
    <t>CN182403</t>
  </si>
  <si>
    <t>CNQ183003</t>
  </si>
  <si>
    <t>CN183003</t>
  </si>
  <si>
    <t>Fully Cooked Italian Style Beef Meatballs</t>
  </si>
  <si>
    <t>CNQ19053</t>
  </si>
  <si>
    <t>CN19053</t>
  </si>
  <si>
    <t>Fully Cooked Charbroiled Mesquite Beef Patty</t>
  </si>
  <si>
    <t>CNQ252253</t>
  </si>
  <si>
    <t>CNQ252603</t>
  </si>
  <si>
    <t>CN252603</t>
  </si>
  <si>
    <t>Fully Cooked Beef Meatballs</t>
  </si>
  <si>
    <t>CNQ26053K</t>
  </si>
  <si>
    <t>CNQ262253</t>
  </si>
  <si>
    <t>CN262253</t>
  </si>
  <si>
    <t>CNQ262253K</t>
  </si>
  <si>
    <t>CN262253LK</t>
  </si>
  <si>
    <t>CNQ262403K</t>
  </si>
  <si>
    <t>CN262403LK</t>
  </si>
  <si>
    <t>CNQ263003K</t>
  </si>
  <si>
    <t>CNQ28053VS</t>
  </si>
  <si>
    <t>CN28053VS</t>
  </si>
  <si>
    <t>Fully Cooked Rib Shaped Beef Patty</t>
  </si>
  <si>
    <t>CNQ512403</t>
  </si>
  <si>
    <t>CN512403</t>
  </si>
  <si>
    <t>Fully Cooked Rib Shaped Pork Patty</t>
  </si>
  <si>
    <t>PORK</t>
  </si>
  <si>
    <t>CNQ522403P</t>
  </si>
  <si>
    <t>Fully Cooked Breaded Pork Patty</t>
  </si>
  <si>
    <t>CNQ53310P</t>
  </si>
  <si>
    <t>Pork Picnic BNLS FRZ CTN - 60 LB</t>
  </si>
  <si>
    <t>Fully Cooked Rib Shaped Pork Patties BBQ Flavor</t>
  </si>
  <si>
    <t>CNQ582253P</t>
  </si>
  <si>
    <t>CN582253</t>
  </si>
  <si>
    <t>Fully Cooked Breaded Beef Patty Fingers</t>
  </si>
  <si>
    <t>CNQ63103</t>
  </si>
  <si>
    <t>CN63103</t>
  </si>
  <si>
    <t>Fully Cooked Breaded Chicken Fried Beef Patty</t>
  </si>
  <si>
    <t>CNQ633803</t>
  </si>
  <si>
    <t>CN633503</t>
  </si>
  <si>
    <t>Fully Cooked Pork Sausage Pancake</t>
  </si>
  <si>
    <t>CNQ71303P</t>
  </si>
  <si>
    <t>CN27072</t>
  </si>
  <si>
    <t>Fully Cooked Pancake &amp; Pork Sausage on a Stick, IW</t>
  </si>
  <si>
    <t>CNQ71303PW</t>
  </si>
  <si>
    <t>Fully Cooked Beef Sausage Pancake</t>
  </si>
  <si>
    <t>CNQ72302</t>
  </si>
  <si>
    <t>Fully Cooked Charbroiled Salisbury Steak</t>
  </si>
  <si>
    <t>CNQ752503</t>
  </si>
  <si>
    <t>CN752253</t>
  </si>
  <si>
    <t>Fully Cooked Beef Sausage Patties</t>
  </si>
  <si>
    <t>CNQ771203K</t>
  </si>
  <si>
    <t>Fully Cooked Pork Sausage Patties</t>
  </si>
  <si>
    <t>CNQ791203P</t>
  </si>
  <si>
    <t>CN791203L</t>
  </si>
  <si>
    <t>Fully Cooked Beef Patty Crumble</t>
  </si>
  <si>
    <t>CNQ80104</t>
  </si>
  <si>
    <t>CN20401</t>
  </si>
  <si>
    <t>Fully Cooked Beef Taco Filling Crumble 4/10#</t>
  </si>
  <si>
    <t>CNQ85104</t>
  </si>
  <si>
    <t xml:space="preserve">Spaghetti Sauce with Beef Reduced Fat &amp; Reduced Sodium </t>
  </si>
  <si>
    <t>CNQK10500</t>
  </si>
  <si>
    <t>6/5#</t>
  </si>
  <si>
    <t>CNK10500</t>
  </si>
  <si>
    <t xml:space="preserve">Beef &amp; TVP Taco Meat Reduced Fat &amp; Reduced Sodium </t>
  </si>
  <si>
    <t>CNQK12500</t>
  </si>
  <si>
    <t>CNK12500</t>
  </si>
  <si>
    <t>Fully Cooked Teriyaki Beef Slam Dunkers</t>
  </si>
  <si>
    <t>CNQTD0753</t>
  </si>
  <si>
    <t>CNTD0753</t>
  </si>
  <si>
    <t>Cheese Burger Mini's</t>
  </si>
  <si>
    <t>QCB328</t>
  </si>
  <si>
    <t>Cheese Burger Sliders TwinPack</t>
  </si>
  <si>
    <t>QCB455</t>
  </si>
  <si>
    <t>Cheese Blend Amer Skm Yel Slc Lvs - 6/5 LB</t>
  </si>
  <si>
    <t>Fully Cooked Classic Cheese Burger</t>
  </si>
  <si>
    <t>QCB475</t>
  </si>
  <si>
    <t>Cheese Burger Minis TwinPack</t>
  </si>
  <si>
    <t>QCB655</t>
  </si>
  <si>
    <t>CB640</t>
  </si>
  <si>
    <t>Fully Cooked Classic Burger</t>
  </si>
  <si>
    <t>QHB425</t>
  </si>
  <si>
    <t>Fully Cooked Beef Sausage Breakfast Biscuit</t>
  </si>
  <si>
    <t>QSB295</t>
  </si>
  <si>
    <t>Beef Sausage &amp; Cheese Breakfast Sandwich</t>
  </si>
  <si>
    <t>QSC225B</t>
  </si>
  <si>
    <t>Fully Cooked Pork Sausage Breakfast Biscuit</t>
  </si>
  <si>
    <t>QSC295P</t>
  </si>
  <si>
    <t>Sunrise Sausage &amp; Cheese Breakfast Sandwich</t>
  </si>
  <si>
    <t>QSC328P</t>
  </si>
  <si>
    <t xml:space="preserve">Commerical Case Price Bracket #1             900cs +    Southern CA (Defined Below)               </t>
  </si>
  <si>
    <t>Commerical Case Price Bracket #2            900cs +     Northern CA  (Defined Below)</t>
  </si>
  <si>
    <t>AZ Gold/Velmar</t>
  </si>
  <si>
    <t>Filling, Bean &amp; Cheese Traditional</t>
  </si>
  <si>
    <t>0100408F</t>
  </si>
  <si>
    <t>Cheese Cheddar</t>
  </si>
  <si>
    <t>Filling, Bean &amp; Cheese Lower Sodium</t>
  </si>
  <si>
    <t>0180408F</t>
  </si>
  <si>
    <t>Filling, Egg &amp; Cheese</t>
  </si>
  <si>
    <t>0600408F</t>
  </si>
  <si>
    <t>Eggs Whole Frozen</t>
  </si>
  <si>
    <t>Filling, Egg Cheese Chorizo</t>
  </si>
  <si>
    <t>0710408F</t>
  </si>
  <si>
    <t>Burrito, Bean &amp; Cheese WG Traditional</t>
  </si>
  <si>
    <t>3100575B</t>
  </si>
  <si>
    <t>Burrito, Bean &amp; Cheese WG Traditional IW</t>
  </si>
  <si>
    <t>3100575W</t>
  </si>
  <si>
    <t>Burrito, Bean &amp; Cheese WG Lower Sodium</t>
  </si>
  <si>
    <t>3180575B</t>
  </si>
  <si>
    <t>Burrito, Bean &amp; Cheese WG Lower Sodium IW</t>
  </si>
  <si>
    <t>3180575W</t>
  </si>
  <si>
    <t>Burrito, Bean &amp; Cheese WG Traditional Bulk</t>
  </si>
  <si>
    <t>3100330B</t>
  </si>
  <si>
    <t>3100330W</t>
  </si>
  <si>
    <t>3180330B</t>
  </si>
  <si>
    <t>3180330W</t>
  </si>
  <si>
    <t>Burrito, Egg &amp; Cheese WG Bulk</t>
  </si>
  <si>
    <t>3600335B</t>
  </si>
  <si>
    <t>Burrito, Egg &amp; Cheese WG IW</t>
  </si>
  <si>
    <t>3600335W</t>
  </si>
  <si>
    <t>Burrito, Egg, Cheese &amp; Sausage WG Bulk</t>
  </si>
  <si>
    <t>3700315B</t>
  </si>
  <si>
    <t>Burrito, Egg, Cheese &amp; Sausage WG IW</t>
  </si>
  <si>
    <t>3700315W</t>
  </si>
  <si>
    <t>Burrito, Egg, Cheese &amp; Chorizo WG Bulk</t>
  </si>
  <si>
    <t>3710320B</t>
  </si>
  <si>
    <t>Burrito, Egg, Cheese &amp; Chorizo WG IW</t>
  </si>
  <si>
    <t>3710320W</t>
  </si>
  <si>
    <t>Enchilada, Cheese</t>
  </si>
  <si>
    <t>C010142B</t>
  </si>
  <si>
    <t>Enchilada, Cheese w/Green Chiles</t>
  </si>
  <si>
    <t>C020171B</t>
  </si>
  <si>
    <t>Burrito, Bean &amp; Cheese WG Red Sauce Bulk</t>
  </si>
  <si>
    <t>3150575B</t>
  </si>
  <si>
    <t>Burrito, Bean &amp; Cheese WG Red Sauce  IW</t>
  </si>
  <si>
    <t>3150575W</t>
  </si>
  <si>
    <t>Burrito, SUPERB Bean &amp; Cheese WG Bulk</t>
  </si>
  <si>
    <t>3120700B</t>
  </si>
  <si>
    <t>Burrito, SUPERB Bean &amp; Cheese WG IW</t>
  </si>
  <si>
    <t>3120700W</t>
  </si>
  <si>
    <t>Quesadilla, Double Cheese WG Bulk</t>
  </si>
  <si>
    <t>3550265B</t>
  </si>
  <si>
    <t>Quesadilla, Double Cheese WG IW</t>
  </si>
  <si>
    <t>3550265W</t>
  </si>
  <si>
    <t>Quesadilla, Double Cheese w/ Green Chiles WG Bulk</t>
  </si>
  <si>
    <t>3550295B</t>
  </si>
  <si>
    <t>Quesadilla, Double Cheese w/Green Chiles WG IW</t>
  </si>
  <si>
    <t>3550295W</t>
  </si>
  <si>
    <t>3550454B</t>
  </si>
  <si>
    <t>3550454W</t>
  </si>
  <si>
    <t>3550515B</t>
  </si>
  <si>
    <t>3550515W</t>
  </si>
  <si>
    <t>Burrito, Bean &amp; Cheese Traditional</t>
  </si>
  <si>
    <t>1100575B</t>
  </si>
  <si>
    <t>Burrito, Bean &amp; Cheese Traditional IW</t>
  </si>
  <si>
    <t>2100575W</t>
  </si>
  <si>
    <t>Burrito, Bean &amp; Cheese Lower Sodium</t>
  </si>
  <si>
    <t>1180575B</t>
  </si>
  <si>
    <t>Burrito, Bean &amp; Cheese Lower Sodium IW</t>
  </si>
  <si>
    <t>2180575W</t>
  </si>
  <si>
    <t>Burrito, Egg &amp; Cheese Bulk</t>
  </si>
  <si>
    <t>2600335B</t>
  </si>
  <si>
    <t>Burrito, Egg &amp; Cheese  IW</t>
  </si>
  <si>
    <t>2600335W</t>
  </si>
  <si>
    <t>Burrito, Egg, Cheese &amp; Sausage  Bulk</t>
  </si>
  <si>
    <t>2700315B</t>
  </si>
  <si>
    <t>Burrito, Egg, Cheese &amp; Sausage  IW</t>
  </si>
  <si>
    <t>2700315W</t>
  </si>
  <si>
    <t>Burrito, Egg, Cheese &amp; Chorizo Bulk</t>
  </si>
  <si>
    <t>2710320B</t>
  </si>
  <si>
    <t>Burrito, Egg, Cheese &amp; Chorizo IW</t>
  </si>
  <si>
    <t>2710320W</t>
  </si>
  <si>
    <t>2120700W</t>
  </si>
  <si>
    <t>2550295B</t>
  </si>
  <si>
    <t>2550295W</t>
  </si>
  <si>
    <t>2550515B</t>
  </si>
  <si>
    <t>2550515W</t>
  </si>
  <si>
    <t>Southern CA is the area in and below the following counties: Santa Barbara, Ventura, Los Angeles and San Bernardino</t>
  </si>
  <si>
    <t>Northern CA is the area above the following counties: Santa Barbara, Ventura, Los Angeles and San Bernardino</t>
  </si>
  <si>
    <t>Peterson Farms Fresh Inc</t>
  </si>
  <si>
    <t>Fresh Sliced Apples 2 oz</t>
  </si>
  <si>
    <t>FRUIT</t>
  </si>
  <si>
    <t>12.50</t>
  </si>
  <si>
    <t>13.75</t>
  </si>
  <si>
    <t>100.00</t>
  </si>
  <si>
    <t>2.00</t>
  </si>
  <si>
    <t>APPLES FOR FURTHER PROCESSING-BULK</t>
  </si>
  <si>
    <t>19.23</t>
  </si>
  <si>
    <t>$0.3007</t>
  </si>
  <si>
    <t>$5.78</t>
  </si>
  <si>
    <t xml:space="preserve">Minimum order requirement 2 pallets (168 cs) </t>
  </si>
  <si>
    <t>Fresh Sliced Apples 3 oz</t>
  </si>
  <si>
    <t>20.00</t>
  </si>
  <si>
    <t>3.00</t>
  </si>
  <si>
    <t>14.43</t>
  </si>
  <si>
    <t>$4.34</t>
  </si>
  <si>
    <t>Fresh Sliced Apples 4 oz</t>
  </si>
  <si>
    <t>75.00</t>
  </si>
  <si>
    <t>4.00</t>
  </si>
  <si>
    <t>14.42</t>
  </si>
  <si>
    <t>Fresh Sliced Apples 16oz</t>
  </si>
  <si>
    <t>10.00</t>
  </si>
  <si>
    <t>11.14</t>
  </si>
  <si>
    <t>80.00</t>
  </si>
  <si>
    <t>15.38</t>
  </si>
  <si>
    <t>$4.62</t>
  </si>
  <si>
    <t>Shelf Stable Applesauce Cup, Unsweetend-Natural</t>
  </si>
  <si>
    <t>ASA10001</t>
  </si>
  <si>
    <t>28.25</t>
  </si>
  <si>
    <t>15.00</t>
  </si>
  <si>
    <t>$4.51</t>
  </si>
  <si>
    <t>2 pallets (128 cs)  mix/match flavors at 64 cs each</t>
  </si>
  <si>
    <t>Shelf Stable Applesauce Cup, Blue Raspberry</t>
  </si>
  <si>
    <t>ASA10008</t>
  </si>
  <si>
    <t>Shelf Stable Applesauce Cup, Unsweetend-Cinnamon</t>
  </si>
  <si>
    <t>Shelf Stable Applesauce Cup, Unsweetend Strawberry-Banana</t>
  </si>
  <si>
    <t>ASA10014</t>
  </si>
  <si>
    <t>ASA10015</t>
  </si>
  <si>
    <t xml:space="preserve">Shelf Stable Applesauce Cup, Unsweetend Peach </t>
  </si>
  <si>
    <t>ASA10017</t>
  </si>
  <si>
    <t xml:space="preserve">Shelf Stable Applesauce Cup, Watermelon </t>
  </si>
  <si>
    <t>ASA10018</t>
  </si>
  <si>
    <t>Shelf Stable Applesauce Cup Unsweetend Mixed Berry</t>
  </si>
  <si>
    <t>ASA10020</t>
  </si>
  <si>
    <t>Shelf Stable Applesauce Cup Unsweetend Happy Birthday</t>
  </si>
  <si>
    <t>ASA10027</t>
  </si>
  <si>
    <t>Shelf Stable Applesauce Cup Unsweetend Tangy Tart</t>
  </si>
  <si>
    <t>ASA10028</t>
  </si>
  <si>
    <t>Shelf Stable Applesauce Cup Unsweetend Cotton Candy</t>
  </si>
  <si>
    <t>ASA10029</t>
  </si>
  <si>
    <t xml:space="preserve">Commerical Case Price Bracket #1            (43,000 lbs)                </t>
  </si>
  <si>
    <t xml:space="preserve">Commerical Case Price Bracket #2            (20,000 - 42,999 lbs) </t>
  </si>
  <si>
    <t xml:space="preserve">Commerical Case Price Bracket #3            (10,000 - 19,999 lbs) </t>
  </si>
  <si>
    <t>Del Monte Foods, Inc.</t>
  </si>
  <si>
    <t>Diced Pears in 100% Juice</t>
  </si>
  <si>
    <t>PEARS DICED EX LT CAN-6/10</t>
  </si>
  <si>
    <t>Mixed Fruit in 100% Juice</t>
  </si>
  <si>
    <t>PEACHES CLING DICED EX LT CAN-6/10</t>
  </si>
  <si>
    <t>Diced Peaches in 100% Juice</t>
  </si>
  <si>
    <t>Diced Peaches in 100% Juice with Strawberry Banana Flavor Juice</t>
  </si>
  <si>
    <t>Diced Peaches and Diced Pears in 100% Juice</t>
  </si>
  <si>
    <t>Cherry Flavored Mixed Fruit in 100% Juice</t>
  </si>
  <si>
    <t xml:space="preserve">Commerical Case Price Bracket #1               (FOR MINIMUM - PLEASE REFER TO NOTES SECTION)                </t>
  </si>
  <si>
    <t>ES Foods</t>
  </si>
  <si>
    <t>Reduced Fat Nacho/Spicy Cheese Sauce, Reduced Sodium</t>
  </si>
  <si>
    <t>CHEESE NAT AMER FBD BARREL - 500 LB (40800)</t>
  </si>
  <si>
    <t>Minimum:  5000 lbs Combined</t>
  </si>
  <si>
    <t>Reduced Fat Cheese Sauce, Reduced Sodium</t>
  </si>
  <si>
    <t>Reduced Fat Mac &amp; Cheese, Reduced Sodium</t>
  </si>
  <si>
    <t>Whole Grain Reduced Fat Mac &amp; Cheese Reduced Sodium</t>
  </si>
  <si>
    <t>Grilled Cheese Sandwich</t>
  </si>
  <si>
    <t>Ciabatta Cheese Melt Sandwich</t>
  </si>
  <si>
    <t>Pepper Jack Ciabatta Cheese Melt Sandwich</t>
  </si>
  <si>
    <t>IW Grilled Cheese Sandwich</t>
  </si>
  <si>
    <t>IW Ciabatta Cheese Melt Sandwich</t>
  </si>
  <si>
    <t>IW Pepper Jack Ciabatta Cheese Melt Sandwich</t>
  </si>
  <si>
    <t>Rice, Beans, Cheese (RBC) Empanada</t>
  </si>
  <si>
    <t>WG Breakfast Bowtie w/Egg &amp; Cheese</t>
  </si>
  <si>
    <t xml:space="preserve">IW WG Breakfast Bowtie w/Egg &amp; Cheese </t>
  </si>
  <si>
    <t xml:space="preserve">WG Breakfast Bowtie  w/Egg &amp; Pepper Jack Cheese </t>
  </si>
  <si>
    <t xml:space="preserve">IW WG Breakfast Bowtie w/Egg &amp; Pepper Jack Cheese </t>
  </si>
  <si>
    <t xml:space="preserve">WG Mozzarella Pinwheel IW </t>
  </si>
  <si>
    <t>CHEESE MOZ LM PT SKM UNFZ PROC PK (41125)</t>
  </si>
  <si>
    <t>WG Pepperoni Pinwheel</t>
  </si>
  <si>
    <t>WG Philly Pinwheel</t>
  </si>
  <si>
    <t>WG Meatball Pinwheel</t>
  </si>
  <si>
    <t>WG Veggie Pinwheel</t>
  </si>
  <si>
    <t>WG Mozzrella Pinwheel</t>
  </si>
  <si>
    <t>WG Pepperoni Pinwheel IW</t>
  </si>
  <si>
    <t>WG Philly Pinwheel IW</t>
  </si>
  <si>
    <t xml:space="preserve">WG Meatball Pinwheel IW </t>
  </si>
  <si>
    <t xml:space="preserve">WG Veggie Pinwheel IW </t>
  </si>
  <si>
    <t>Meal Breaks Beef &amp; Cheese Stick</t>
  </si>
  <si>
    <t>Minimum:  7 Pallets (Full Pallets Only)</t>
  </si>
  <si>
    <t>Meal Breaks Cheese Stick w/Sun Butter</t>
  </si>
  <si>
    <t xml:space="preserve">Meal Breaks Cheese Stick w/Marinara Sauce </t>
  </si>
  <si>
    <t xml:space="preserve">Meal Breaks Cheese Cup Nacho Meal </t>
  </si>
  <si>
    <t xml:space="preserve">Hot Meal Breaks Lasagna w/Meat Sauce </t>
  </si>
  <si>
    <t>Minimum:  5 Pallets (Full Pallets Only)</t>
  </si>
  <si>
    <t>Hot Meal Breaks Macaroni &amp; Cheese w/Carrots</t>
  </si>
  <si>
    <t>Crustless PBJ Sandwich &amp; Cheese Meal</t>
  </si>
  <si>
    <t>White Turkey &amp; Cheese Sandwich Meal</t>
  </si>
  <si>
    <t>The Italian WRAP Meal</t>
  </si>
  <si>
    <t>Combo Turkey Salami, Bologna &amp; Cheese Hoagie Meal</t>
  </si>
  <si>
    <t>61920S</t>
  </si>
  <si>
    <t xml:space="preserve">ES Foods </t>
  </si>
  <si>
    <t>Channel Fish</t>
  </si>
  <si>
    <t>Oven Ready Whole Grain Pollock CN 3.6oz Wedge</t>
  </si>
  <si>
    <t>3250B5B9</t>
  </si>
  <si>
    <t>Fish AK Plck Frz Bulk Ctn-49.5 Lb</t>
  </si>
  <si>
    <t>Oven Ready Whole Grain Pollock CN 1.25oz Stick</t>
  </si>
  <si>
    <t>325005C7</t>
  </si>
  <si>
    <t>Oven Ready WG Potato Crunch Pollock CN 1oz Nugget</t>
  </si>
  <si>
    <t>325001B4</t>
  </si>
  <si>
    <t>Oven Ready Cornmeal Pollock CN 3.6oz Portion</t>
  </si>
  <si>
    <t>325008D1</t>
  </si>
  <si>
    <t>Oven Ready Buffalo Pollock CN 3.6oz Wedge</t>
  </si>
  <si>
    <t>3250B5CC</t>
  </si>
  <si>
    <t>Oven Ready Sweet Potato Pollock CN 3.6oz Hoagie</t>
  </si>
  <si>
    <t>325005GD</t>
  </si>
  <si>
    <t>PROC FISH</t>
  </si>
  <si>
    <t>Cherry Central</t>
  </si>
  <si>
    <t>Unsweetened Applesauce cups</t>
  </si>
  <si>
    <t>27 lbs</t>
  </si>
  <si>
    <t>30 lbs</t>
  </si>
  <si>
    <t>4.5oz</t>
  </si>
  <si>
    <t>Apples bulk for processing</t>
  </si>
  <si>
    <t>4 pallet mix</t>
  </si>
  <si>
    <t>Unsweetened Mixed Berry Applesauce cups</t>
  </si>
  <si>
    <t>Unsweetened StrawberryApplesauce cups</t>
  </si>
  <si>
    <t>Unsweetened Cinnamon Applesauce cups</t>
  </si>
  <si>
    <t>Unsweetened Mango Applesauce cups</t>
  </si>
  <si>
    <t>Unsweetened Blue Raspberry Applesauce cups</t>
  </si>
  <si>
    <t>Unsweetened Birthday cake Applesauce cups</t>
  </si>
  <si>
    <t>Unsweetend Strawberry banana Applesauce cups</t>
  </si>
  <si>
    <t>Cherry Snack</t>
  </si>
  <si>
    <t>02136</t>
  </si>
  <si>
    <t>8.5lbs</t>
  </si>
  <si>
    <t>9 lbs</t>
  </si>
  <si>
    <t>1.36oz</t>
  </si>
  <si>
    <t>100299</t>
  </si>
  <si>
    <t>Cherries dried 4/4</t>
  </si>
  <si>
    <t>Commerical Case Price Bracket #1            (FOB Manufacturer</t>
  </si>
  <si>
    <t xml:space="preserve">Commerical Case Price Bracket #2            (Delivered)                </t>
  </si>
  <si>
    <t>Chef's Corner Foods</t>
  </si>
  <si>
    <t>Orange Chicken, Whole Grain</t>
  </si>
  <si>
    <t>CMDTYWG-0111</t>
  </si>
  <si>
    <t>Chicken Legs Chilled - Bulk</t>
  </si>
  <si>
    <t>2 pallet minimum for delivery</t>
  </si>
  <si>
    <t>Honey Fire Chicken, Whole Grain</t>
  </si>
  <si>
    <t>CMDTYWG-0112</t>
  </si>
  <si>
    <t>Kung Pao Chicken, Whole Grain</t>
  </si>
  <si>
    <t>CMDTYWG-0113</t>
  </si>
  <si>
    <t>Battered Chicken, Whole Grain</t>
  </si>
  <si>
    <t>CMDTYWG-0115</t>
  </si>
  <si>
    <t>Cherry Blossom Chicken, Whole Grain</t>
  </si>
  <si>
    <t>CMDTYWG-0116</t>
  </si>
  <si>
    <t>Mandarin Mango Chicken, Whole Grain</t>
  </si>
  <si>
    <t>CMDTYWG-0127</t>
  </si>
  <si>
    <t>General Tso Chicken, Whole Grain</t>
  </si>
  <si>
    <t>CMDTYWG-0132</t>
  </si>
  <si>
    <t>Lemongrass Chicken, Whole Grain</t>
  </si>
  <si>
    <t>CMDTYWG-0133</t>
  </si>
  <si>
    <t>Sweet Thai Chili Chicken, Whole Grain</t>
  </si>
  <si>
    <t>CMDTYWG-0135</t>
  </si>
  <si>
    <t>Sriracha Honey Chicken, Whole Grain</t>
  </si>
  <si>
    <t>CMDTYWG-0137</t>
  </si>
  <si>
    <t>Grilled Korean BBQ Chicken</t>
  </si>
  <si>
    <t>0114</t>
  </si>
  <si>
    <t>Grilled Teriyaki Chicken</t>
  </si>
  <si>
    <t>0117</t>
  </si>
  <si>
    <t>Grilled Simply Chicken</t>
  </si>
  <si>
    <t>0118</t>
  </si>
  <si>
    <t>Grilled Kung Pao Chicken</t>
  </si>
  <si>
    <t>0119</t>
  </si>
  <si>
    <t>Grilled Spicy Szechuan Chicken</t>
  </si>
  <si>
    <t>0122</t>
  </si>
  <si>
    <t>Grilled Thai Chili Chicken</t>
  </si>
  <si>
    <t>0131</t>
  </si>
  <si>
    <t xml:space="preserve">FEE for Service    Price Bracket #1            (FOB Manufacturer)                </t>
  </si>
  <si>
    <t>FEE for Service    Price Bracket #2            (Delivered)</t>
  </si>
  <si>
    <t>Commericial Equivalent           Case Price Bracket #1 (FOB Manufacturer)</t>
  </si>
  <si>
    <t>Commericial Equivalent           Case Price Bracket #2 (Delivered)</t>
  </si>
  <si>
    <t>Chicken, Leg</t>
  </si>
  <si>
    <t>COMWG-0111</t>
  </si>
  <si>
    <t>COMWG-0112</t>
  </si>
  <si>
    <t>COMWG-0113</t>
  </si>
  <si>
    <t>COMWG-0115</t>
  </si>
  <si>
    <t>COMWG-0116</t>
  </si>
  <si>
    <t>COMWG-0127</t>
  </si>
  <si>
    <t>COMWG-0132</t>
  </si>
  <si>
    <t>COMWG-0133</t>
  </si>
  <si>
    <t>COMWG-0135</t>
  </si>
  <si>
    <t>COMWG-0137</t>
  </si>
  <si>
    <t>Chicken Egg Roll 2.5 oz</t>
  </si>
  <si>
    <t>CMDTYEG-0500</t>
  </si>
  <si>
    <t>COMEG-0500</t>
  </si>
  <si>
    <t>Brookwood</t>
  </si>
  <si>
    <t xml:space="preserve">Pork BBQ w/Vinegar Sauce </t>
  </si>
  <si>
    <t xml:space="preserve">Pork </t>
  </si>
  <si>
    <t>Pork Picnic Bnls Frz Ctn -60 LB</t>
  </si>
  <si>
    <t>1,000 # min.</t>
  </si>
  <si>
    <t xml:space="preserve">Pork BBQ Vinegar Marinate Semi Dry </t>
  </si>
  <si>
    <t>1,000 # min., Commercial 12105 pack size is 2/5#</t>
  </si>
  <si>
    <t xml:space="preserve">Pork Carnita </t>
  </si>
  <si>
    <t>1,000 # min., Commercial 15006 pack size is 2/5#</t>
  </si>
  <si>
    <t xml:space="preserve">Pork BBQ with Texas Sauce </t>
  </si>
  <si>
    <t xml:space="preserve">1,000 # min. </t>
  </si>
  <si>
    <t xml:space="preserve">Pork BBQ with Lower Sodium Texas Sauce </t>
  </si>
  <si>
    <t>1,000 # min., Commercial 12013 pack size is 2/5#</t>
  </si>
  <si>
    <t>Turkey BBQ with Lower Sodium Sauce</t>
  </si>
  <si>
    <t xml:space="preserve">Turkey </t>
  </si>
  <si>
    <t>Turkey Thigh Bnls Sknls Chilled - Bulk</t>
  </si>
  <si>
    <t xml:space="preserve">Turkey BBQ Semi Dry with Citrus Marinate </t>
  </si>
  <si>
    <t xml:space="preserve">Commerical Case Price Bracket # (38,000 lbs)                </t>
  </si>
  <si>
    <t xml:space="preserve">Commerical Case Price Bracket #2 (20,000) </t>
  </si>
  <si>
    <t>McCain Foods</t>
  </si>
  <si>
    <t>McCAIN CRISPY BAKEABLE SEASONED 8 CUT WEDGE FRIES</t>
  </si>
  <si>
    <t>1000000496</t>
  </si>
  <si>
    <t>Potato Bulk For Process Frz</t>
  </si>
  <si>
    <t>ORE-IDA REDUCED SODIUM TATER TOTS SHAPED POTATOES 6X5 LBS</t>
  </si>
  <si>
    <t>1000002789</t>
  </si>
  <si>
    <t>McCain Mash Makers Reduced Sodium Seasoned Mashed Potatoes</t>
  </si>
  <si>
    <t>1000002870</t>
  </si>
  <si>
    <t>MCCAIN CRISPY BAKEABLE SEASONED SPIRALS 6X4 LBS</t>
  </si>
  <si>
    <t>1000004108</t>
  </si>
  <si>
    <t>McCAIN HARVEST SPLENDOR SAVORY SWEET POTATO FRY 5/16"</t>
  </si>
  <si>
    <t>1000004309</t>
  </si>
  <si>
    <t>Sweet Potato Bulk Fresh Proc</t>
  </si>
  <si>
    <t>NEW  MCCAIN HASH BROWN ROUND</t>
  </si>
  <si>
    <t>1000006188</t>
  </si>
  <si>
    <t>MCCAIN EMOTICONS</t>
  </si>
  <si>
    <t>1000006639</t>
  </si>
  <si>
    <t>MCCAIN CRISPY BAKED CRINKLES</t>
  </si>
  <si>
    <t>1000007470</t>
  </si>
  <si>
    <t>McCAIN HARVEST SPLENDOR SWEET POTATO STRAIGHT CUT FRENCH FRIES</t>
  </si>
  <si>
    <t>MCF03725</t>
  </si>
  <si>
    <t>McCAIN OVATIONS REDUCED SODIUM CRINKLE CUT FRENCH FRIES</t>
  </si>
  <si>
    <t>MCF03761</t>
  </si>
  <si>
    <t>McCAIN OVATIONS REDUCED SODIUM REGULAR STRAIGHT CUT FRENCH FRIES</t>
  </si>
  <si>
    <t>MCF03762</t>
  </si>
  <si>
    <t>McCAIN FLAVORLASTS SHOESTRING CUT FRENCH FRIES</t>
  </si>
  <si>
    <t>MCF03786</t>
  </si>
  <si>
    <t>McCAIN ALL AMERICAN DELI ROASTERS SEASONED DICED POTATOES</t>
  </si>
  <si>
    <t>MCF03927</t>
  </si>
  <si>
    <t>McCAIN HARVEST SPLENDOR SWEET POTATO DEEP GROOVE CRINKLE CUT FRENCH FRIES</t>
  </si>
  <si>
    <t>MCF04566</t>
  </si>
  <si>
    <t>McCAIN HARVEST SPLENDOR SWEET POTATO 10 CUT WEDGE RIDGE CUT</t>
  </si>
  <si>
    <t>MCF04712</t>
  </si>
  <si>
    <t>McCAIN FARMER'S KITCHEN CHOPPED ROASTED REDSKIN POTATOES WITH ROSEMARY &amp; GARLIC</t>
  </si>
  <si>
    <t>MCF04851</t>
  </si>
  <si>
    <t>McCAIN HARVEST SPLENDOR SWEET POTATO CROSSTRAX CUT FRIES</t>
  </si>
  <si>
    <t>MCF05074</t>
  </si>
  <si>
    <t>McCAIN REDSTONE CANYON SPIRAL CUT FRENCH FRIES</t>
  </si>
  <si>
    <t>MCL03622</t>
  </si>
  <si>
    <t>McCAIN REDSTONE CANYON CROSSTRAX / WAFFLE CUT FRENCH FRIES</t>
  </si>
  <si>
    <t>MCL03623</t>
  </si>
  <si>
    <t>MCCAIN REDSTONE CUBES</t>
  </si>
  <si>
    <t>MCL03624</t>
  </si>
  <si>
    <t>McCAIN 1/4" SHOESTRING CUT EXTRA LONG FRENCH FRIES</t>
  </si>
  <si>
    <t>MCX01</t>
  </si>
  <si>
    <t>McCAIN REDSTONE CANYON 5/16" STRAIGHT CUT FRENCH FRIES</t>
  </si>
  <si>
    <t>MCX03620</t>
  </si>
  <si>
    <t>McCAIN REDSTONE CANYON 3/8" STRAIGHT CUT FRENCH FRIES</t>
  </si>
  <si>
    <t>MCX03621</t>
  </si>
  <si>
    <t>McCAIN REDSTONE CANYON 8 CUT WEDGE FRIES</t>
  </si>
  <si>
    <t>MCX03626</t>
  </si>
  <si>
    <t>McCAIN CRISPY BAKEABLE SEASONED FRY</t>
  </si>
  <si>
    <t>MCX04717</t>
  </si>
  <si>
    <t>McCAIN 3/8" STRAIGHT CUT EXTRA LONG FRENCH FRIES</t>
  </si>
  <si>
    <t>MCX40</t>
  </si>
  <si>
    <t>ORE-IDA COUNTRY STYLE 8 CUT WEDGE FRIES</t>
  </si>
  <si>
    <t>OIF00024A</t>
  </si>
  <si>
    <t>ORE-IDA OVEN READY 1/2" CRINKLE CUT FRENCH FRIES</t>
  </si>
  <si>
    <t>OIF00055A</t>
  </si>
  <si>
    <t>ORE-IDA TATOR TOTS SHAPED POTATOES</t>
  </si>
  <si>
    <t>OIF00215A</t>
  </si>
  <si>
    <t>McCAIN SMILE POTATOES</t>
  </si>
  <si>
    <t>OIF03456</t>
  </si>
  <si>
    <t>ORE-IDA SEASONED HOMESTYLE MASH MAKERS MASHED POTATOES</t>
  </si>
  <si>
    <t>OIF03613</t>
  </si>
  <si>
    <t>ORE-IDA GOLDEN WAFFLE CUT FRENCH FRIES</t>
  </si>
  <si>
    <t>OIF01037A</t>
  </si>
  <si>
    <t>ORE-IDA GOLDEN TWIRLS SPIRAL CUT FRENCH FRIES</t>
  </si>
  <si>
    <t>OIF01038A</t>
  </si>
  <si>
    <t>McCAIN REGULAR POTATO SKINS</t>
  </si>
  <si>
    <t>MCX03602</t>
  </si>
  <si>
    <t>ORE-IDA THIN 10 CUT WEDGE FRIES</t>
  </si>
  <si>
    <t>OIF00880A</t>
  </si>
  <si>
    <t>Cargill Meat Solutions</t>
  </si>
  <si>
    <t>Sliced Oven Roasted Turkey Breast</t>
  </si>
  <si>
    <t>Turkey Bulk-Chilled</t>
  </si>
  <si>
    <t>We don't offer bracket pricing. All of our turkey is CRAU certified.  No hormones or anti-biotics are used to promote growth.</t>
  </si>
  <si>
    <t>Sliced Smoked Turkey Breast</t>
  </si>
  <si>
    <t>Sliced Oven Roasted Turkey Breast - Clean Label</t>
  </si>
  <si>
    <t>Thick Cut Sliced Oven Roasted Turkey - Clean Label</t>
  </si>
  <si>
    <t>Turkey Franks 8:1 (2.00 oz. - 1 frank)</t>
  </si>
  <si>
    <t>Turkey Franks 8:1 (2.00 oz. - 1 frank) (clean label - uncured)</t>
  </si>
  <si>
    <t>Sliced Turkey Ham</t>
  </si>
  <si>
    <t>Turkey Pot Roast - Dark Meat</t>
  </si>
  <si>
    <t>Canadian Style Sliced Turkey Ham</t>
  </si>
  <si>
    <t>Sliced Turkey Ham - Clean Label</t>
  </si>
  <si>
    <t>Turkey Pot Roast - White &amp; Dark Meat</t>
  </si>
  <si>
    <t>Turkey Pot Roast - White &amp; Dark Meat - Clean Label</t>
  </si>
  <si>
    <t>Fully Cooked White &amp; Dark Netted Turkey Roast</t>
  </si>
  <si>
    <t>703119*</t>
  </si>
  <si>
    <t>Raw White &amp; Dark Netted Turkey Roast</t>
  </si>
  <si>
    <t>703118*</t>
  </si>
  <si>
    <t>Raw White &amp; Dark Netted Turkey Roast - Clean Label</t>
  </si>
  <si>
    <t>Fully Cooked Turkey Crumbles</t>
  </si>
  <si>
    <t>Fully Cooked Turkey Sausage</t>
  </si>
  <si>
    <t>Fully Cooked Turkey Patty</t>
  </si>
  <si>
    <t>Rose &amp; Shore</t>
  </si>
  <si>
    <t>16" Cheese Pizza</t>
  </si>
  <si>
    <t>BSTR1600C</t>
  </si>
  <si>
    <t>CHEESE MOZ LM PT SKM UNFZ PROC PK</t>
  </si>
  <si>
    <t>16" Pepperoni Pizza</t>
  </si>
  <si>
    <t>BSTR1600P</t>
  </si>
  <si>
    <t>5" IW Cheese Pizza</t>
  </si>
  <si>
    <t>BSTR500C</t>
  </si>
  <si>
    <t>5" Bulk Cheese Pizza</t>
  </si>
  <si>
    <t>BSTR525C</t>
  </si>
  <si>
    <t>5" IW Pepperoni Pizza</t>
  </si>
  <si>
    <t>BSTR500P</t>
  </si>
  <si>
    <t>5" Bulk Pepperoni Pizza</t>
  </si>
  <si>
    <t>BSTR525P</t>
  </si>
  <si>
    <t>IW Cheese Pizza Wedge</t>
  </si>
  <si>
    <t>BSTR100C</t>
  </si>
  <si>
    <t>Bulk Cheese Pizza Wedge</t>
  </si>
  <si>
    <t>BSTR125C</t>
  </si>
  <si>
    <t>IW Pepperoni Pizza Wedge</t>
  </si>
  <si>
    <t>BSTR100P</t>
  </si>
  <si>
    <t>Bulk Pepperoni Pizza Wedge</t>
  </si>
  <si>
    <t>BSTR125P</t>
  </si>
  <si>
    <t>Bulk Breakfast Pizza</t>
  </si>
  <si>
    <t>BSTR525B</t>
  </si>
  <si>
    <t>3"x5" IW Breakfast Pizza</t>
  </si>
  <si>
    <t>BSTR500B</t>
  </si>
  <si>
    <t>Breakfast Cheese Quesadilla</t>
  </si>
  <si>
    <t>W24072</t>
  </si>
  <si>
    <t>CHEESE CHED YEL BLOCK-40 LB</t>
  </si>
  <si>
    <t>GCW454WC</t>
  </si>
  <si>
    <t>CHEESE BLEND AMER SKM YEL SLC</t>
  </si>
  <si>
    <t>Macaroni &amp; Cheese - Bulk</t>
  </si>
  <si>
    <t>Macaroni &amp; Cheese in Trays</t>
  </si>
  <si>
    <t>850-TRAY</t>
  </si>
  <si>
    <t>W31100</t>
  </si>
  <si>
    <t>Shredded Pork Carnitas</t>
  </si>
  <si>
    <t>Cooked Turkey &amp; Gravy</t>
  </si>
  <si>
    <t>PROC TURKEY ROAST</t>
  </si>
  <si>
    <t>TURKEY ROASTS FRZ CTN-32-48 LB</t>
  </si>
  <si>
    <t>Cooked Turkey &amp; Creamy Gravy</t>
  </si>
  <si>
    <t>Macaroni &amp; Cheese Bulk</t>
  </si>
  <si>
    <t>ENTRÉE</t>
  </si>
  <si>
    <t xml:space="preserve">CHEESE BLEND AMER SKM </t>
  </si>
  <si>
    <t>Macaroni &amp; Cheese Tray</t>
  </si>
  <si>
    <t>850-Tray</t>
  </si>
  <si>
    <t>Bkfst Turkey Ham &amp; Cheese Wrap</t>
  </si>
  <si>
    <t>Breakfast</t>
  </si>
  <si>
    <t>BDS100SDC</t>
  </si>
  <si>
    <t>TURKEY HAM SMKDFRZ</t>
  </si>
  <si>
    <t>Pizza</t>
  </si>
  <si>
    <t>CHEESE MOZ LM PT SKM UNFZ</t>
  </si>
  <si>
    <t xml:space="preserve">16" WG Cheese Pizza </t>
  </si>
  <si>
    <t>16" WG Pepperoni Pizza</t>
  </si>
  <si>
    <t>16" Traditional Crust Cheese Pizza</t>
  </si>
  <si>
    <t>BSTR1650C</t>
  </si>
  <si>
    <t>16" Traditiona Crust Pepperoni Pizza</t>
  </si>
  <si>
    <t>BSTR1650P</t>
  </si>
  <si>
    <t>3"x5" Bulk Breakfast Pizza</t>
  </si>
  <si>
    <t>Turkey Ham &amp; Cheese Wrap</t>
  </si>
  <si>
    <t>C63019</t>
  </si>
  <si>
    <t>Sandwich</t>
  </si>
  <si>
    <t>Turkey Ham &amp; Cheese French Roll</t>
  </si>
  <si>
    <t>SST10WC</t>
  </si>
  <si>
    <t>Turkey Ham, Egg &amp; Cheese Sunnyside Up Sandwich</t>
  </si>
  <si>
    <t>SSU248WC</t>
  </si>
  <si>
    <t>Turkey Ham &amp; Cheese Sunnyside Up Sandwich</t>
  </si>
  <si>
    <t>Turkey Deli Roast &amp; Cheese on a Bun</t>
  </si>
  <si>
    <t>TDB100WC</t>
  </si>
  <si>
    <t>TURKEY BREAST DELI FRZ CTN-40 LB</t>
  </si>
  <si>
    <t>Turkey Deli Roast &amp; Cheese on a French Roll</t>
  </si>
  <si>
    <t>TDC248WC</t>
  </si>
  <si>
    <t>Turkey Deli Roast &amp; Cheese Submarine Sandwich</t>
  </si>
  <si>
    <t>TDC336WC</t>
  </si>
  <si>
    <t>Quesadilla</t>
  </si>
  <si>
    <t>THE FATHERS TABLE</t>
  </si>
  <si>
    <t>Breaded Mozzarella stic</t>
  </si>
  <si>
    <t>Unfroz Mozz</t>
  </si>
  <si>
    <t>Breaded Mozzarella stick with peperoni</t>
  </si>
  <si>
    <t>Nacho bites</t>
  </si>
  <si>
    <t>T</t>
  </si>
  <si>
    <t>Land O'Lakes</t>
  </si>
  <si>
    <t>Ultimate Cheddar™ Cheese Dip Cups</t>
  </si>
  <si>
    <t>CHEESE NAT AMER BARREL-500 LB</t>
  </si>
  <si>
    <t>5,000 lbs. order minimum; must be met separately for dry/refrigerated and frozen orders.</t>
  </si>
  <si>
    <t>Mucho Queso™ Jalapeño Cheese Dip Cups</t>
  </si>
  <si>
    <t>Ultimate Cheddar™ Cheese Sauce</t>
  </si>
  <si>
    <t>Mucho Queso™Jalapeno Cheese Sauce</t>
  </si>
  <si>
    <t>Ultimate White Cheese Sauce Blend</t>
  </si>
  <si>
    <t>Shredded Cheddar and Monterey Jack Blend</t>
  </si>
  <si>
    <t>Shredded Mozzarella Cheese</t>
  </si>
  <si>
    <t>Shredded Sharp American Cheese</t>
  </si>
  <si>
    <t>Shredded RF Process American Cheese</t>
  </si>
  <si>
    <t>Shredded Mild Cheddar Cheese</t>
  </si>
  <si>
    <t>RS, RF Macaroni and Cheese Entree with Whole Grain</t>
  </si>
  <si>
    <t>RF Macaroni and Cheese Entree with Whole Grain</t>
  </si>
  <si>
    <t>RF Macaroni and Cheese Entree</t>
  </si>
  <si>
    <t>Macaroni and Cheese Entree with Whole Grain</t>
  </si>
  <si>
    <t>RS, RF Macaroni and Cheese Entree</t>
  </si>
  <si>
    <t>Mild Cheddar Cheese Cracker Cuts</t>
  </si>
  <si>
    <t>RF Mild Cheddar Cheese Cubes</t>
  </si>
  <si>
    <t>RF Colby-Jack Cheese Cubes</t>
  </si>
  <si>
    <t>RF Mild Cheddar Readi-Pac® Cheese Slices</t>
  </si>
  <si>
    <t>Pepper Jack Readi-Pac® Cheese Slices</t>
  </si>
  <si>
    <t>RF Swiss Readi-Pac® Cheese Slices</t>
  </si>
  <si>
    <t>RF Mild Cheddar Cheese Cubes, bulk</t>
  </si>
  <si>
    <t>Colby Jack Cheese Sticks</t>
  </si>
  <si>
    <t>RF Colby Jack Cheese Sticks</t>
  </si>
  <si>
    <t>Mild Cheddar Cheese Sticks</t>
  </si>
  <si>
    <t>RF Mild Cheddar Cheese Sticks</t>
  </si>
  <si>
    <t>160-slice Pasteurized Process American Cheese (White)</t>
  </si>
  <si>
    <t>184-slice Pasteurized Process American Cheese (Yellow)</t>
  </si>
  <si>
    <t>160-slice RF Pasteurized Process American Cheese (Yellow)</t>
  </si>
  <si>
    <t>160-slice Pasteurized Process American Cheese (Yellow)</t>
  </si>
  <si>
    <t>160-slice 25% RS, 50% RF Pasteurized Process American Cheese (Yellow)</t>
  </si>
  <si>
    <t>160-slice 50% RS, 50% RF Pasteurized Process American Cheese (Yellow)</t>
  </si>
  <si>
    <t>Pasteurized Process American Cheese Loaf (Yellow)</t>
  </si>
  <si>
    <t>Mozzarella String Cheese</t>
  </si>
  <si>
    <t>Light Mozzarella String Cheese</t>
  </si>
  <si>
    <t>Cargill Kitchen Solutions</t>
  </si>
  <si>
    <t>Whole Grain French Toast Sticks, Fz, Bulk</t>
  </si>
  <si>
    <t>EGGS</t>
  </si>
  <si>
    <t>2.65 oz</t>
  </si>
  <si>
    <t>Whole Eggs Bulk</t>
  </si>
  <si>
    <t>5,000# minimum delivery (mixed fz products)</t>
  </si>
  <si>
    <t>Whole Grain Cinnamon Glazed French Toast , Fz, Bulk</t>
  </si>
  <si>
    <t>2.9 oz</t>
  </si>
  <si>
    <t>Whole Grain Cinnamon Glazed French Toast, Fz, IW</t>
  </si>
  <si>
    <t>Whole Grain Cinnamon Glazed French Toast Sticks, Fz, IW</t>
  </si>
  <si>
    <t>Whole Grain Cinnamon Glazed French Toast Sticks, Fz, Bulk</t>
  </si>
  <si>
    <t>Coldby Cheese Omelet, Fz, Bulk</t>
  </si>
  <si>
    <t>2.1 oz</t>
  </si>
  <si>
    <t>Turkey Sausage and Cheese Frittata, Fz, Bulk</t>
  </si>
  <si>
    <t>2.2 oz</t>
  </si>
  <si>
    <t>Fiesta Cheese Omelet, Fz, Bulk</t>
  </si>
  <si>
    <t>Egg, Cheese and hame Tac Go, Fz, IW</t>
  </si>
  <si>
    <t>3.35 oz</t>
  </si>
  <si>
    <t>Egg, Cheese and Turkey Sausage Tac Go, Fz, IW</t>
  </si>
  <si>
    <t>3.2 oz</t>
  </si>
  <si>
    <t>Egg and Cheese Tac Go, Fz, IW</t>
  </si>
  <si>
    <t>3.1 oz</t>
  </si>
  <si>
    <t>Bacon and Cheese Eggstraganza, Medium Curd, Fz Bag</t>
  </si>
  <si>
    <t>2.0 oz</t>
  </si>
  <si>
    <t>Turkey Sausage and Cheese Eggstraganza, Medium Curd, Fz, Bag</t>
  </si>
  <si>
    <t>FEE for Service    Price Bracket #1            (5,000#)</t>
  </si>
  <si>
    <t>FEE for Service    Price Bracket #2            (Truckload)</t>
  </si>
  <si>
    <t>Commericial Equivalent           Case Price Bracket #1 (5,000#)</t>
  </si>
  <si>
    <t>Commericial Equivalent           Case Price Bracket #2 (Truckload)</t>
  </si>
  <si>
    <t>Tools For Schools</t>
  </si>
  <si>
    <t>Pepperoni Pizza Ripper, WG</t>
  </si>
  <si>
    <t>090B</t>
  </si>
  <si>
    <t>Cheese, Mozz, LM Part Skim</t>
  </si>
  <si>
    <t>Turkey Ham &amp; Cheese Ripper, WG</t>
  </si>
  <si>
    <t>091B</t>
  </si>
  <si>
    <t>Cheese Pizza Ripper, WG</t>
  </si>
  <si>
    <t>092B</t>
  </si>
  <si>
    <t>Buffalo Chicken &amp; Cheese Ripper, WG</t>
  </si>
  <si>
    <t>093B</t>
  </si>
  <si>
    <t>Lasagna Rollup, WG</t>
  </si>
  <si>
    <t>126GS</t>
  </si>
  <si>
    <t>Ravioli, Cheese, Round, Large, WG</t>
  </si>
  <si>
    <t>129GS</t>
  </si>
  <si>
    <t>Breakfast Pizza Stuffwich, WG</t>
  </si>
  <si>
    <t>1400M</t>
  </si>
  <si>
    <t>Pepperoni Calzone, WG</t>
  </si>
  <si>
    <t>210B</t>
  </si>
  <si>
    <t>Cheese Calzone, WG</t>
  </si>
  <si>
    <t>215B</t>
  </si>
  <si>
    <t>Turkey Ham &amp; Cheese Calzone, WG</t>
  </si>
  <si>
    <t>218B</t>
  </si>
  <si>
    <t>Lasagna Sheets, Cheese Filled, WG</t>
  </si>
  <si>
    <t>222GS</t>
  </si>
  <si>
    <t xml:space="preserve">Ravioli, Cheese, Medium Square, WG </t>
  </si>
  <si>
    <t>225GS</t>
  </si>
  <si>
    <t>Garlic Cheese Ripper, WG</t>
  </si>
  <si>
    <t>255B</t>
  </si>
  <si>
    <t>Pepperoni Pizza Stuffwich, WG</t>
  </si>
  <si>
    <t>600B</t>
  </si>
  <si>
    <t>Pepperoni Stuffwich, Gluten Free</t>
  </si>
  <si>
    <t>800M</t>
  </si>
  <si>
    <t>Mini Pepperoni Calzone, WG</t>
  </si>
  <si>
    <t>8073B</t>
  </si>
  <si>
    <t>Mini Cheese Calzone, WG</t>
  </si>
  <si>
    <t>8074B</t>
  </si>
  <si>
    <t>Turkey Ham &amp; Cheese Stuffwich, WG</t>
  </si>
  <si>
    <t>963B</t>
  </si>
  <si>
    <t>Mozzarella Filled Breadstick, WG, IW</t>
  </si>
  <si>
    <t>A33045</t>
  </si>
  <si>
    <t>Cheddar Cheese Stuffwich, WG, IW 4 oz.</t>
  </si>
  <si>
    <t>A80441</t>
  </si>
  <si>
    <t>Cheddar Cheese Stuffwich, WG, Bulk, 4 oz.</t>
  </si>
  <si>
    <t>A80442</t>
  </si>
  <si>
    <t>Chicken &amp; Cheese Quesadilla</t>
  </si>
  <si>
    <t>00740</t>
  </si>
  <si>
    <t>Chicken &amp; Cheese Quesadilla w/ Green Salsa 4.5oz I/W; 50ct</t>
  </si>
  <si>
    <t>Burrito, Bean &amp; Cheese, WG 3.2oz Bulk 72ct</t>
  </si>
  <si>
    <t>Burrito, Bean &amp; Cheese, WG 5.65oz Bulk 60ct</t>
  </si>
  <si>
    <t>Taquito, Chicken &amp; Cheese, WG 2.3oz Bulk 90ct</t>
  </si>
  <si>
    <t>Taquito, Chicken &amp; Cheese, WG 2.3oz I/W 2/30ct</t>
  </si>
  <si>
    <t xml:space="preserve">Commerical Case Price Bracket #1            (5000/lb) </t>
  </si>
  <si>
    <t xml:space="preserve">Commerical Case Price Bracket #2            (Truckload) </t>
  </si>
  <si>
    <t>Fresh Innovations, LLC</t>
  </si>
  <si>
    <t xml:space="preserve">Commerical Case Price Bracket #1            (1 Pallet)                </t>
  </si>
  <si>
    <t>FRESH INNOVATIONS</t>
  </si>
  <si>
    <t>SLICED APPLES 100/2OZ</t>
  </si>
  <si>
    <t>SLICED APPLES 200/2OZ</t>
  </si>
  <si>
    <t>SLICED APPLES 100/4OZ</t>
  </si>
  <si>
    <t>SLICED APPLES 4/3 LB</t>
  </si>
  <si>
    <t>SLICED APPLES 100/3OZ</t>
  </si>
  <si>
    <t>Ardella's</t>
  </si>
  <si>
    <t xml:space="preserve">Double Stick Rip and Dip </t>
  </si>
  <si>
    <t>BOXED MEALS</t>
  </si>
  <si>
    <t>704</t>
  </si>
  <si>
    <t>CHEESE MOZ LM PART SKIM FRZ LVS-8/6 LB</t>
  </si>
  <si>
    <t>Cheese Lunch Pack Thaw &amp; Serve</t>
  </si>
  <si>
    <t>705</t>
  </si>
  <si>
    <t xml:space="preserve">Bulk 4" Whole Grain Pita Round </t>
  </si>
  <si>
    <t>30156</t>
  </si>
  <si>
    <t xml:space="preserve">Wrap 4" Whole Grain Pita Round </t>
  </si>
  <si>
    <t>30157</t>
  </si>
  <si>
    <t xml:space="preserve">Bulk Sicilian Turkey Pepperoni Wedge </t>
  </si>
  <si>
    <t>30196</t>
  </si>
  <si>
    <t xml:space="preserve">Wrap Sicilian Turkey Pepperoni Wedge  </t>
  </si>
  <si>
    <t>30197</t>
  </si>
  <si>
    <t>Bulk 3x5 Whole Grain Three Cheese</t>
  </si>
  <si>
    <t>60205</t>
  </si>
  <si>
    <t xml:space="preserve">Wrap Breakfast Bean &amp; Cheese Whole Grain Burrito </t>
  </si>
  <si>
    <t>BURRITOS</t>
  </si>
  <si>
    <t>70147</t>
  </si>
  <si>
    <t xml:space="preserve">Bulk Premium Beef, Bean, &amp; Cheese Burrito </t>
  </si>
  <si>
    <t>80040</t>
  </si>
  <si>
    <t xml:space="preserve">Wrap Premium Beef, Bean, &amp; Cheese Burrito </t>
  </si>
  <si>
    <t>80041</t>
  </si>
  <si>
    <t xml:space="preserve">Bulk Premium Beef, Cheese  &amp; Potato Burrito </t>
  </si>
  <si>
    <t>80042</t>
  </si>
  <si>
    <t xml:space="preserve">Wrap Premium Beef, Cheese  &amp; Potato Burrito </t>
  </si>
  <si>
    <t>80043</t>
  </si>
  <si>
    <t xml:space="preserve">Bulk Breakfast Sausage Bagel </t>
  </si>
  <si>
    <t>80130</t>
  </si>
  <si>
    <t xml:space="preserve">Wrap Breakfast Sausage Bagel </t>
  </si>
  <si>
    <t>80131</t>
  </si>
  <si>
    <t xml:space="preserve">Bulk Cheese Breakfast Bagel </t>
  </si>
  <si>
    <t>80134</t>
  </si>
  <si>
    <t xml:space="preserve">Wrap Cheese Breakfast Bagel </t>
  </si>
  <si>
    <t>80135</t>
  </si>
  <si>
    <t xml:space="preserve">Wrap Lunch Bean &amp; Cheese Whole Grain Burrito </t>
  </si>
  <si>
    <t>80141</t>
  </si>
  <si>
    <t xml:space="preserve">Bulk Lunch Bean &amp; Cheese Whole Grain Burrito </t>
  </si>
  <si>
    <t>80146</t>
  </si>
  <si>
    <t>80147</t>
  </si>
  <si>
    <t>Bulk Southwest Chicken &amp; Cheese Flauta</t>
  </si>
  <si>
    <t>HISPANIC</t>
  </si>
  <si>
    <t>80160</t>
  </si>
  <si>
    <t>Wrap Southwest Chicken &amp; Cheese Flauta</t>
  </si>
  <si>
    <t>80161</t>
  </si>
  <si>
    <t>Cheese Southwest Chili Cheese Burrito</t>
  </si>
  <si>
    <t>80164</t>
  </si>
  <si>
    <t>Wrap Southwest Chili Cheese Burrito</t>
  </si>
  <si>
    <t>80165</t>
  </si>
  <si>
    <t xml:space="preserve">Bulk 3x5 Sicilian Style Whole Grain Pepperoni </t>
  </si>
  <si>
    <t>90101</t>
  </si>
  <si>
    <t xml:space="preserve">Wrap 3x5 Sicilian Style Whole Grain Pepperoni </t>
  </si>
  <si>
    <t>90102</t>
  </si>
  <si>
    <t xml:space="preserve">Bulk 3x5 Sicilian Style Whole Grain Cheese </t>
  </si>
  <si>
    <t>90105</t>
  </si>
  <si>
    <t xml:space="preserve">Wrap 3x5 Sicilian Style Whole Grain Cheese </t>
  </si>
  <si>
    <t>90106</t>
  </si>
  <si>
    <t>Maple Annie Bulk</t>
  </si>
  <si>
    <t>BREAKFAST</t>
  </si>
  <si>
    <t>90126</t>
  </si>
  <si>
    <t>Maple Annie Wrap</t>
  </si>
  <si>
    <t>90127</t>
  </si>
  <si>
    <t xml:space="preserve">Pillow Pull Aparts Bulk </t>
  </si>
  <si>
    <t>POCKETS</t>
  </si>
  <si>
    <t>90128</t>
  </si>
  <si>
    <t>Pillow Pull Aparts Wrap</t>
  </si>
  <si>
    <t>90129</t>
  </si>
  <si>
    <t xml:space="preserve">Bulk 4.5' Cheese Stuffed Breadstick Whole Grain </t>
  </si>
  <si>
    <t>90134</t>
  </si>
  <si>
    <t xml:space="preserve">Bulk 5" Round Whole Grain Pepperoni &amp; Cheese </t>
  </si>
  <si>
    <t>90154</t>
  </si>
  <si>
    <t xml:space="preserve">Bulk 5" Round Whole Grain Cheese </t>
  </si>
  <si>
    <t>90156</t>
  </si>
  <si>
    <t xml:space="preserve">Bulk 6.5" Mozzarella Stuffed Whole Grain Breadstick </t>
  </si>
  <si>
    <t>90158</t>
  </si>
  <si>
    <t>Bulk 7" Whole Grain French Bread Pepperoni</t>
  </si>
  <si>
    <t>90160</t>
  </si>
  <si>
    <t>Wrap 7" Whole Grain French Bread Pepperoni</t>
  </si>
  <si>
    <t>90161</t>
  </si>
  <si>
    <t xml:space="preserve">Bulk 7" Whole Grain French Bread Cheese </t>
  </si>
  <si>
    <t>90164</t>
  </si>
  <si>
    <t xml:space="preserve">Wrap 7" Whole Grain French Bread Cheese </t>
  </si>
  <si>
    <t>90165</t>
  </si>
  <si>
    <t xml:space="preserve">Wrap 7" French Bread Coin Pepperoni Whole Grain </t>
  </si>
  <si>
    <t>90167</t>
  </si>
  <si>
    <t xml:space="preserve">Bulk Sicilian Sytle 8' Whole Grain Pepperoni Wedge </t>
  </si>
  <si>
    <t>90191</t>
  </si>
  <si>
    <t xml:space="preserve">Wrap Sicilian Sytle 8' Whole Grain Pepperoni Wedge </t>
  </si>
  <si>
    <t>90192</t>
  </si>
  <si>
    <t xml:space="preserve">Bulk Sicilian Sytle 8' Whole Grain Cheese Wedge </t>
  </si>
  <si>
    <t>90193</t>
  </si>
  <si>
    <t xml:space="preserve">Wrap Sicilian Sytle 8' Whole Grain Cheese Wedge </t>
  </si>
  <si>
    <t>90194</t>
  </si>
  <si>
    <t>Bulk 3x5 Whole Grain Pepperoni</t>
  </si>
  <si>
    <t>90201</t>
  </si>
  <si>
    <t>Wrap 3x5 Whole Grain Pepperoni</t>
  </si>
  <si>
    <t>90202</t>
  </si>
  <si>
    <t>Bulk 3x5 Whole Grain Cheese</t>
  </si>
  <si>
    <t>Wrap 3x5 Whole Grain Cheese</t>
  </si>
  <si>
    <t>Bulk 4x6 Whole Grain Pepperoni</t>
  </si>
  <si>
    <t>Wrap 4x6 Whole Grain Pepperoni</t>
  </si>
  <si>
    <t xml:space="preserve">Bulk 4x6 Whole Grain Cheese </t>
  </si>
  <si>
    <t>90244</t>
  </si>
  <si>
    <t xml:space="preserve">Wrap 4x6 Whole Grain Cheese </t>
  </si>
  <si>
    <t>90245</t>
  </si>
  <si>
    <t>Bulk Pepperoni Longboard</t>
  </si>
  <si>
    <t>90405</t>
  </si>
  <si>
    <t>Wrap Pepperoni Longboard</t>
  </si>
  <si>
    <t>90406</t>
  </si>
  <si>
    <t>Bulk Cheese Longboard</t>
  </si>
  <si>
    <t>90409</t>
  </si>
  <si>
    <t>Wrap Cheese Longboard</t>
  </si>
  <si>
    <t>90410</t>
  </si>
  <si>
    <t xml:space="preserve">Wrap Pepperoni Pizza Slider Whole Grain </t>
  </si>
  <si>
    <t>90630</t>
  </si>
  <si>
    <t xml:space="preserve">Bulk Pepperoni Pizza Slider Whole Grain </t>
  </si>
  <si>
    <t>90631</t>
  </si>
  <si>
    <t xml:space="preserve">Bulk Cheese Pizza Slider Whole Grain </t>
  </si>
  <si>
    <t>90632</t>
  </si>
  <si>
    <t xml:space="preserve">Wrap Cheese Pizza Slider Whole Grain </t>
  </si>
  <si>
    <t>90633</t>
  </si>
  <si>
    <t>Cheese Sticks Kit</t>
  </si>
  <si>
    <t>20116</t>
  </si>
  <si>
    <t>Rip'n Dip Breadstick Kit</t>
  </si>
  <si>
    <t>20120</t>
  </si>
  <si>
    <t xml:space="preserve">4x4 Cheeze Ciabatta </t>
  </si>
  <si>
    <t>3x4 Country Biscuit &amp; Gravy</t>
  </si>
  <si>
    <t>3x4 Biscuit Sausage Pizza</t>
  </si>
  <si>
    <t>Bongards</t>
  </si>
  <si>
    <t xml:space="preserve"> Processed American Swiss Slice - 160 H - 4/5#</t>
  </si>
  <si>
    <t>.5oz</t>
  </si>
  <si>
    <t>Cheese Nat Amer FBD Barrel</t>
  </si>
  <si>
    <t xml:space="preserve"> Yellow Processed American Slice - 160 V - 4/5#</t>
  </si>
  <si>
    <t xml:space="preserve"> White Processed American Slice - 160 V - 4/5#</t>
  </si>
  <si>
    <t xml:space="preserve"> Yellow Reduced Sodium &amp; Reduced Fat Processed American Slice - 160 H - 4/5#</t>
  </si>
  <si>
    <t>Yellow Processed American Slice - 200 P - 4/5#</t>
  </si>
  <si>
    <t>1oz</t>
  </si>
  <si>
    <t xml:space="preserve"> Yellow Reduced Fat Process American Slice - 160 H - 6/5#</t>
  </si>
  <si>
    <t xml:space="preserve"> Yellow Reduced Fat &amp; Sodium Processed American Slice - 160 H - 6/5#</t>
  </si>
  <si>
    <t xml:space="preserve"> Yellow Processed American Slice - 160 V - 6/5#</t>
  </si>
  <si>
    <t xml:space="preserve"> Processed Jalapeno American Slice - 160 P - 4/5#</t>
  </si>
  <si>
    <t xml:space="preserve"> Pasteurized Blended Cheddar Slices - 160 P - 4/5#</t>
  </si>
  <si>
    <t xml:space="preserve"> Pasteurized Blended Reduced Fat Cheddar Slice - 160 P - 4/5#</t>
  </si>
  <si>
    <t xml:space="preserve"> Pasteurized Blended Swiss Slice - 160 P - 4/5#</t>
  </si>
  <si>
    <t xml:space="preserve"> Pasteurized Blended Pepper Jack Slices - 160 P - 4/5#</t>
  </si>
  <si>
    <t xml:space="preserve"> Pasteurized Blended Low Moisture Part Skim Mozzarella Slice - 160 P - 4/5#</t>
  </si>
  <si>
    <t xml:space="preserve"> Pasteurized Blended Provolone Slice - 160 P - 4/5#</t>
  </si>
  <si>
    <t>Yellow Processed American Loaf - 6/5#</t>
  </si>
  <si>
    <t>White Processed American Loaf - 6/5#</t>
  </si>
  <si>
    <t xml:space="preserve"> Cheddar Stick - 168/1 oz</t>
  </si>
  <si>
    <t xml:space="preserve"> Reduced Fat Cheddar Stick - 168/1 oz</t>
  </si>
  <si>
    <t xml:space="preserve"> Marble Stick - 168/1 oz</t>
  </si>
  <si>
    <t xml:space="preserve"> Reduced Fat Marble Jack Stick - 168/1 oz</t>
  </si>
  <si>
    <t xml:space="preserve"> Mozzarella String Stick - 168/1 oz</t>
  </si>
  <si>
    <t xml:space="preserve"> Reduced Fat Low Moisture Part Skim Mozzarella Cheese Stick - 168/1 oz</t>
  </si>
  <si>
    <t xml:space="preserve"> Cheddar Cheese Curds - 40/2 oz</t>
  </si>
  <si>
    <t>2oz</t>
  </si>
  <si>
    <t xml:space="preserve"> Ranch Cheddar Cheese Curds - 40/2 oz</t>
  </si>
  <si>
    <t xml:space="preserve"> Cheddar Slices - 32 SOS - 8/1.5#</t>
  </si>
  <si>
    <t xml:space="preserve"> Mozzarella Slices - 32 SOS - 8/1.5#</t>
  </si>
  <si>
    <t xml:space="preserve"> Provolone Slices - 32 SOS - 8/1.5#</t>
  </si>
  <si>
    <t xml:space="preserve"> Swiss Slices - 32 SOS - 8/1.5#</t>
  </si>
  <si>
    <t xml:space="preserve"> Pepper Jack Slices - 32 SOS - 8/1.5#</t>
  </si>
  <si>
    <t xml:space="preserve"> Low Moisture Part Skim Mozzarella Feather Shred - 4/5#</t>
  </si>
  <si>
    <t xml:space="preserve"> Yellow Cheddar Feather Shred - 4/5#</t>
  </si>
  <si>
    <t xml:space="preserve"> Italian Blend Feather Shred - 4/5#</t>
  </si>
  <si>
    <t xml:space="preserve"> Yellow Reduced Fat Process American Feather Shred - 4/5#</t>
  </si>
  <si>
    <t xml:space="preserve"> Yellow Cheddar Feather Shred - 6/5#</t>
  </si>
  <si>
    <t xml:space="preserve"> Low Moisture Part Skim Mozzarella Feather Shred - 6/5#</t>
  </si>
  <si>
    <t xml:space="preserve"> Yellow Reduced Fat Cheddar Feather Shred - 4/5#</t>
  </si>
  <si>
    <t xml:space="preserve"> Yellow Processed American Feather Shred - 4/5#</t>
  </si>
  <si>
    <t xml:space="preserve"> Monterey Jack and Cheddar Fancy Shred - 4/5#</t>
  </si>
  <si>
    <t xml:space="preserve">JTM </t>
  </si>
  <si>
    <t>SIGNATURE Beef Meatball (5 ct)</t>
  </si>
  <si>
    <t>CP5030</t>
  </si>
  <si>
    <t>2.80</t>
  </si>
  <si>
    <t>5030CE</t>
  </si>
  <si>
    <t>SIGNATURE Beef Meatball (4 ct)</t>
  </si>
  <si>
    <t>CP5035</t>
  </si>
  <si>
    <t>2.60</t>
  </si>
  <si>
    <t>5035CE</t>
  </si>
  <si>
    <t>SIGNATURE Pork Meatball (5 ct)</t>
  </si>
  <si>
    <t>CP5036</t>
  </si>
  <si>
    <t>2.72</t>
  </si>
  <si>
    <t>PORK BONELESS PICNICS</t>
  </si>
  <si>
    <t>5036CE</t>
  </si>
  <si>
    <t>PREMIUM Beef Meatball (5 ct)</t>
  </si>
  <si>
    <t>CP5049</t>
  </si>
  <si>
    <t>2.50</t>
  </si>
  <si>
    <t>5049CE</t>
  </si>
  <si>
    <t>PREMIUM Beef Meatball (4 ct)</t>
  </si>
  <si>
    <t>CP5057</t>
  </si>
  <si>
    <t>2.52</t>
  </si>
  <si>
    <t>5057CE</t>
  </si>
  <si>
    <t>SIGNATURE Cheeseburger Mac (Large Elbow)</t>
  </si>
  <si>
    <t>CP5151</t>
  </si>
  <si>
    <t>4.80</t>
  </si>
  <si>
    <t>5151CE</t>
  </si>
  <si>
    <t>Cheeseburger Mac</t>
  </si>
  <si>
    <t>CP5163</t>
  </si>
  <si>
    <t>6.00</t>
  </si>
  <si>
    <t>5163CE</t>
  </si>
  <si>
    <t>PREMIUM Cincy Style Chili</t>
  </si>
  <si>
    <t>CP519</t>
  </si>
  <si>
    <t>5.58</t>
  </si>
  <si>
    <t>519CE</t>
  </si>
  <si>
    <t>SIGNATURE Pork Taco Filling</t>
  </si>
  <si>
    <t>CP5205</t>
  </si>
  <si>
    <t>3.17</t>
  </si>
  <si>
    <t>5205CE</t>
  </si>
  <si>
    <t>SIGNATURE Shredded Pork Taco/Burrito Filling</t>
  </si>
  <si>
    <t>CP5230</t>
  </si>
  <si>
    <t>4.56</t>
  </si>
  <si>
    <t>5230CE</t>
  </si>
  <si>
    <t>VALUE Beef Taco Filling</t>
  </si>
  <si>
    <t>CP5232</t>
  </si>
  <si>
    <t>2.89</t>
  </si>
  <si>
    <t>5232CE</t>
  </si>
  <si>
    <t>PREMIUM Beef Taco Filling</t>
  </si>
  <si>
    <t>CP5249</t>
  </si>
  <si>
    <t>2.71</t>
  </si>
  <si>
    <t>5249CE</t>
  </si>
  <si>
    <t>SIGNATURE Beef Taco Filling</t>
  </si>
  <si>
    <t>CP5250</t>
  </si>
  <si>
    <t>5250CE</t>
  </si>
  <si>
    <t>SIGNATURE Taco Filling w/ Beef</t>
  </si>
  <si>
    <t>CP5252</t>
  </si>
  <si>
    <t>2.94</t>
  </si>
  <si>
    <t>5252CE</t>
  </si>
  <si>
    <t>CP5258</t>
  </si>
  <si>
    <t>3.03</t>
  </si>
  <si>
    <t>5258CE</t>
  </si>
  <si>
    <t>PREMIUM Beef Chili w/ Beans</t>
  </si>
  <si>
    <t>CP5309</t>
  </si>
  <si>
    <t>4.84</t>
  </si>
  <si>
    <t>5309CE</t>
  </si>
  <si>
    <t>SIGNATURE Hot Dog Chili</t>
  </si>
  <si>
    <t>CP5320</t>
  </si>
  <si>
    <t>4.60</t>
  </si>
  <si>
    <t>5320CE</t>
  </si>
  <si>
    <t>SIGNATURE Beef Chili (No Beans)</t>
  </si>
  <si>
    <t>CP5333</t>
  </si>
  <si>
    <t>5.15</t>
  </si>
  <si>
    <t>5333CE</t>
  </si>
  <si>
    <t>SELECT Southwest Beef Chili con Carne (w/ Beans)</t>
  </si>
  <si>
    <t>CP5337</t>
  </si>
  <si>
    <t>5.64</t>
  </si>
  <si>
    <t>5337CE</t>
  </si>
  <si>
    <t>SELECT Southwest Beef Chili con Carne (No Beans)</t>
  </si>
  <si>
    <t>CP5338</t>
  </si>
  <si>
    <t>5.00</t>
  </si>
  <si>
    <t>5338CE</t>
  </si>
  <si>
    <t>SIGNATURE Pork Sloppy Joe</t>
  </si>
  <si>
    <t>CP5401</t>
  </si>
  <si>
    <t>3.44</t>
  </si>
  <si>
    <t>5401CE</t>
  </si>
  <si>
    <t>SIGNATURE Southern Style Shredded Pork BBQ</t>
  </si>
  <si>
    <t>CP5406</t>
  </si>
  <si>
    <t>5406CE</t>
  </si>
  <si>
    <t>PREMIUM Hot Honey Sloppy Joe</t>
  </si>
  <si>
    <t>CP5407</t>
  </si>
  <si>
    <t>3.92</t>
  </si>
  <si>
    <t>5407CE</t>
  </si>
  <si>
    <t>SIGNATURE Beef Sloppy Joe</t>
  </si>
  <si>
    <t>CP545</t>
  </si>
  <si>
    <t>3.63</t>
  </si>
  <si>
    <t>545CE</t>
  </si>
  <si>
    <t>Italian Meat Sauce</t>
  </si>
  <si>
    <t>CP5501</t>
  </si>
  <si>
    <t>8.00</t>
  </si>
  <si>
    <t>5501CE</t>
  </si>
  <si>
    <t>Spaghetti w/ Meat Sauce</t>
  </si>
  <si>
    <t>CP5502</t>
  </si>
  <si>
    <t>5502CE</t>
  </si>
  <si>
    <t>SIGNATURE Homestyle Pork Sausage Gravy</t>
  </si>
  <si>
    <t>CP552</t>
  </si>
  <si>
    <t>3.95</t>
  </si>
  <si>
    <t>552CE</t>
  </si>
  <si>
    <t>PREMIUM Zesty Pork Spaghetti Sauce</t>
  </si>
  <si>
    <t>CP5521</t>
  </si>
  <si>
    <t>5.91</t>
  </si>
  <si>
    <t>5521CE</t>
  </si>
  <si>
    <t>VALUE Beef Spaghetti Sauce</t>
  </si>
  <si>
    <t>CP5528</t>
  </si>
  <si>
    <t>5528CE</t>
  </si>
  <si>
    <t>PREMIUM Beef Spaghetti Sauce</t>
  </si>
  <si>
    <t>CP5533</t>
  </si>
  <si>
    <t>5533CE</t>
  </si>
  <si>
    <t>PREMIUM Zesty Beef Spaghetti Sauce</t>
  </si>
  <si>
    <t>CP5578</t>
  </si>
  <si>
    <t>5.60</t>
  </si>
  <si>
    <t>5578CE</t>
  </si>
  <si>
    <t>SIGNATURE Spaghetti w/ Italian Meat Sauce</t>
  </si>
  <si>
    <t>CP5590</t>
  </si>
  <si>
    <t>7.44</t>
  </si>
  <si>
    <t>5590CE</t>
  </si>
  <si>
    <t>SIGNATURE Rotini w/ Italian Meat Sauce</t>
  </si>
  <si>
    <t>CP5591</t>
  </si>
  <si>
    <t>5591CE</t>
  </si>
  <si>
    <t xml:space="preserve">PREMIUM Beef Steak Patty </t>
  </si>
  <si>
    <t>CP5610</t>
  </si>
  <si>
    <t>5610CE</t>
  </si>
  <si>
    <t>SIGNATURE Beef Hoagie Patty</t>
  </si>
  <si>
    <t>CP5630</t>
  </si>
  <si>
    <t>2.12</t>
  </si>
  <si>
    <t>5630CE</t>
  </si>
  <si>
    <t xml:space="preserve">SIGNATURE Meatloaf Slices  </t>
  </si>
  <si>
    <t>CP5631</t>
  </si>
  <si>
    <t>3.20</t>
  </si>
  <si>
    <t>5631CE</t>
  </si>
  <si>
    <t xml:space="preserve">SIGNATURE Salisbury Steak  </t>
  </si>
  <si>
    <t>CP5632</t>
  </si>
  <si>
    <t>2.78</t>
  </si>
  <si>
    <t>5632CE</t>
  </si>
  <si>
    <t>SIGNATURE 2.5 " Pork Breakfast Patty</t>
  </si>
  <si>
    <t>CP5635</t>
  </si>
  <si>
    <t>1.31</t>
  </si>
  <si>
    <t>5635CE</t>
  </si>
  <si>
    <t>SIGNATURE Beef Patty with Mushrooms</t>
  </si>
  <si>
    <t>CP5637</t>
  </si>
  <si>
    <t>2.46</t>
  </si>
  <si>
    <t>5637CE</t>
  </si>
  <si>
    <t>PREMIUM 2.5" Pork Sausage Patty</t>
  </si>
  <si>
    <t>CP5646</t>
  </si>
  <si>
    <t>1.25</t>
  </si>
  <si>
    <t>5646CE</t>
  </si>
  <si>
    <t>PREMIUM 2.5" Homestyle Pork Sausage Patty</t>
  </si>
  <si>
    <t>CP5649</t>
  </si>
  <si>
    <t>1.33</t>
  </si>
  <si>
    <t>5649CE</t>
  </si>
  <si>
    <t>PREMIUM Homestyle Pork Sausage Links (2 ct.)</t>
  </si>
  <si>
    <t>CP5653</t>
  </si>
  <si>
    <t>1.36</t>
  </si>
  <si>
    <t>5653CE</t>
  </si>
  <si>
    <t xml:space="preserve">SIGNATURE Beef Patty </t>
  </si>
  <si>
    <t>CP5659</t>
  </si>
  <si>
    <t>5659CE</t>
  </si>
  <si>
    <t>CP5661</t>
  </si>
  <si>
    <t>2.20</t>
  </si>
  <si>
    <t>5661CE</t>
  </si>
  <si>
    <t>CP5670</t>
  </si>
  <si>
    <t>2.45</t>
  </si>
  <si>
    <t>5670CE</t>
  </si>
  <si>
    <t>PREMIUM Beef Steak Patty with Mushrooms</t>
  </si>
  <si>
    <t>CP5671</t>
  </si>
  <si>
    <t>2.25</t>
  </si>
  <si>
    <t>5671CE</t>
  </si>
  <si>
    <t>PREMIUM 3 " Homestyle Pork Sausage Patty (Croissant size)</t>
  </si>
  <si>
    <t>CP5674</t>
  </si>
  <si>
    <t>5674CE</t>
  </si>
  <si>
    <t>PREMIUM Salisbury Steak with Mushrooms</t>
  </si>
  <si>
    <t>CP5678</t>
  </si>
  <si>
    <t>5678CE</t>
  </si>
  <si>
    <t>VALUE Beef Patty</t>
  </si>
  <si>
    <t>CP5679</t>
  </si>
  <si>
    <t>2.17</t>
  </si>
  <si>
    <t>5679CE</t>
  </si>
  <si>
    <t>SIGNATURE Beef Patty</t>
  </si>
  <si>
    <t>CP5682</t>
  </si>
  <si>
    <t>5682CE</t>
  </si>
  <si>
    <t>PREMIUM Beef Steak Patty</t>
  </si>
  <si>
    <t>CP5683</t>
  </si>
  <si>
    <t>5683CE</t>
  </si>
  <si>
    <t>SIGNATURE Pork Rib Patty with Honey BBQ Sauce</t>
  </si>
  <si>
    <t>CP5690</t>
  </si>
  <si>
    <t>5690CE</t>
  </si>
  <si>
    <t>SIGNATURE WGR Breaded Pork Chop Shaped Patty</t>
  </si>
  <si>
    <t>CP5694</t>
  </si>
  <si>
    <t>3.35</t>
  </si>
  <si>
    <t>5694CE</t>
  </si>
  <si>
    <t>SIGNATURE WGR Breaded Beef Patty</t>
  </si>
  <si>
    <t>CP5695</t>
  </si>
  <si>
    <t>5695CE</t>
  </si>
  <si>
    <t>SIGNATURE Beef Chili w/ Beans</t>
  </si>
  <si>
    <t>CP579</t>
  </si>
  <si>
    <t>5.83</t>
  </si>
  <si>
    <t>579CE</t>
  </si>
  <si>
    <t>SIGNATURE Seasoned Beef "Philly" Steak</t>
  </si>
  <si>
    <t>CP5813</t>
  </si>
  <si>
    <t>2.86</t>
  </si>
  <si>
    <t>5813CE</t>
  </si>
  <si>
    <t>PREMIUM Cooked Ground Beef Crumbles</t>
  </si>
  <si>
    <t>CP5862</t>
  </si>
  <si>
    <t>2.79</t>
  </si>
  <si>
    <t>5862CE</t>
  </si>
  <si>
    <t>SIGNATURE Cooked Ground Beef Crumbles w/ VPP</t>
  </si>
  <si>
    <t>CP5868</t>
  </si>
  <si>
    <t>2.44</t>
  </si>
  <si>
    <t>5868CE</t>
  </si>
  <si>
    <t>PREMIUM Fully Cooked Sous Vide Beef</t>
  </si>
  <si>
    <t>CP5887</t>
  </si>
  <si>
    <t>3.28</t>
  </si>
  <si>
    <t>BEEF, SPECIAL TRIM</t>
  </si>
  <si>
    <t>SIGNATURE Turkey Meatball (5 ct)</t>
  </si>
  <si>
    <t>2.85</t>
  </si>
  <si>
    <t>TURKEY THIGHS</t>
  </si>
  <si>
    <t>PREMIUM Turkey Meatball (5 ct)</t>
  </si>
  <si>
    <t>Turkey Mini Corn Dogs (6 ct)</t>
  </si>
  <si>
    <t>4.02</t>
  </si>
  <si>
    <t>Mini Turkey Sausage Pancake Bites (6 ct)</t>
  </si>
  <si>
    <t>Creamy Tomato Soup</t>
  </si>
  <si>
    <t>TOMATO PASTE</t>
  </si>
  <si>
    <t>Broccoli &amp; Cheese Soup</t>
  </si>
  <si>
    <t>CHEESE AMERICAN, BARREL</t>
  </si>
  <si>
    <t>Country Breakfast Scramble (Turkey Sausage, Egg, Cheese &amp; Potato)</t>
  </si>
  <si>
    <t>3.65</t>
  </si>
  <si>
    <t>PREMIUM Turkey Taco Filling</t>
  </si>
  <si>
    <t>3.45</t>
  </si>
  <si>
    <t>PREMIUM Turkey Taco Chorizo</t>
  </si>
  <si>
    <t>3.58</t>
  </si>
  <si>
    <t>SIGNATURE Turkey Taco Filling</t>
  </si>
  <si>
    <t>3.26</t>
  </si>
  <si>
    <t>SIGNATURE Turkey Chili w/ Beans</t>
  </si>
  <si>
    <t>PREMIUM Southwest Turkey Chili (no beans)</t>
  </si>
  <si>
    <t>PREMIUM Three Bean Chili (Plant Forward)</t>
  </si>
  <si>
    <t>PREMIUM Three Bean Chili (Plant Forward) - Portion Pack Bowl</t>
  </si>
  <si>
    <t>PREMIUM Zesty Turkey Spaghetti Sauce</t>
  </si>
  <si>
    <t>PREMIUM Turkey Sausage Patty</t>
  </si>
  <si>
    <t>1.30</t>
  </si>
  <si>
    <t>Marinara Sauce</t>
  </si>
  <si>
    <t>3.50</t>
  </si>
  <si>
    <t>Buffalo Style Sauce</t>
  </si>
  <si>
    <t>1.00</t>
  </si>
  <si>
    <t>PREMIUM Cheddar Cheese Sauce</t>
  </si>
  <si>
    <t>1.82</t>
  </si>
  <si>
    <t>Sriracha Sauce</t>
  </si>
  <si>
    <t>PREMIUM Jalapeño Cheese Sauce</t>
  </si>
  <si>
    <t>Rojas Salsa (Red Enchilada Sauce)</t>
  </si>
  <si>
    <t>Barbecue Sauce (Clean Label)</t>
  </si>
  <si>
    <t>SIGNATURE Cheddar Cheese Sauce</t>
  </si>
  <si>
    <t>1.90</t>
  </si>
  <si>
    <t>PREMIUM Queso Blanco Sauce</t>
  </si>
  <si>
    <t>SIGNATURE Alfredo Sauce</t>
  </si>
  <si>
    <t>1.83</t>
  </si>
  <si>
    <t xml:space="preserve">SIGNATURE Nacho Jalapeño Cheese Sauce </t>
  </si>
  <si>
    <t>1.89</t>
  </si>
  <si>
    <t>SIGNATURE Spicy Queso Blanco Cheese Sauce</t>
  </si>
  <si>
    <t>PREMIUM Three Cheese Sauce</t>
  </si>
  <si>
    <t>1.79</t>
  </si>
  <si>
    <t xml:space="preserve">PREMIUM Golden Hatch Queso Sauce </t>
  </si>
  <si>
    <t>SIGNATURE Macaroni &amp; Cheese</t>
  </si>
  <si>
    <t>PREMIUM Macaroni &amp; Cheese</t>
  </si>
  <si>
    <t>PREMIUM Alfredo Sauce w/ Penne Pasta</t>
  </si>
  <si>
    <t>VALUE Macaroni &amp; Cheese</t>
  </si>
  <si>
    <t xml:space="preserve">PREMIUM Three Cheese Cavatappi </t>
  </si>
  <si>
    <t>PREMIUM Bistro Creamy Penne Alfredo</t>
  </si>
  <si>
    <t>5.78</t>
  </si>
  <si>
    <t>Macaroni &amp; Cheese (Stick Pasta) Portion Pack Bowls</t>
  </si>
  <si>
    <t>Macaroni &amp; Cheese (Elbow) Portion Pack Bowls</t>
  </si>
  <si>
    <t>Penne in Alfredo Sauce Portion Pack Bowls</t>
  </si>
  <si>
    <t>Cheddar Grits</t>
  </si>
  <si>
    <t xml:space="preserve">Commerical Case Price            FOB MFG           (INSERT BRACKET)                </t>
  </si>
  <si>
    <t>Garden Banner</t>
  </si>
  <si>
    <t>Extra Heavy Mayo 4/1 Gal</t>
  </si>
  <si>
    <t>GB 1010</t>
  </si>
  <si>
    <t>Oil Vegetable, Bulk</t>
  </si>
  <si>
    <t>Extra Heavy Mayo 30 lb Ctn</t>
  </si>
  <si>
    <t>GB 1011</t>
  </si>
  <si>
    <t>Premium Mayo 4/1 Gal</t>
  </si>
  <si>
    <t>GB 1030</t>
  </si>
  <si>
    <t>Premium Mayo 30 lb Ctn</t>
  </si>
  <si>
    <t>GB 1031</t>
  </si>
  <si>
    <t>Lite Mayo  4/1 Gal</t>
  </si>
  <si>
    <t>GB 1040</t>
  </si>
  <si>
    <t>Lite Mayo  30 ln Ctn</t>
  </si>
  <si>
    <t>GB 1041</t>
  </si>
  <si>
    <t>Ranch Dressing 4/1 Gal</t>
  </si>
  <si>
    <t>GB 2020</t>
  </si>
  <si>
    <t>Golden Italian 4/1 Gal</t>
  </si>
  <si>
    <t>GB 2040</t>
  </si>
  <si>
    <t>1000 Island 4/1 Gal</t>
  </si>
  <si>
    <t>GB 2051</t>
  </si>
  <si>
    <t>Creamy Caesar 4/1 Gal</t>
  </si>
  <si>
    <t>GB 2080</t>
  </si>
  <si>
    <t>Lite Ranch 4/1 Gal</t>
  </si>
  <si>
    <t>GB 2140</t>
  </si>
  <si>
    <t>Lite Ranch 4/1 Gal No MSG</t>
  </si>
  <si>
    <t>GB 2180</t>
  </si>
  <si>
    <t xml:space="preserve">Commerical Case Price Bracket #1            (1-19 Pallets)                </t>
  </si>
  <si>
    <t xml:space="preserve">Commerical Case Price Bracket #2            (1-19 Pallets) </t>
  </si>
  <si>
    <t xml:space="preserve">Commerical Case Price Bracket #3            (20 Pallet Min) </t>
  </si>
  <si>
    <t xml:space="preserve">Gilman Cheese </t>
  </si>
  <si>
    <t>Vintage Cheddar Bars, IW, 1oz</t>
  </si>
  <si>
    <t>G16001PLKVINTAG</t>
  </si>
  <si>
    <t>Cheese Cheddar White</t>
  </si>
  <si>
    <t>Jalapeno White Cheddar Bars, IW, 1oz</t>
  </si>
  <si>
    <t>G16001PLKJL</t>
  </si>
  <si>
    <t>White Cheddar Bars, IW, 1oz</t>
  </si>
  <si>
    <t>G16001PLKWHCHED</t>
  </si>
  <si>
    <t>Mozzarella Cheddar Blend, IW, 1oz</t>
  </si>
  <si>
    <t>G16001PLKMZ</t>
  </si>
  <si>
    <t>Vintage Cheddar Bars, IW, 2oz</t>
  </si>
  <si>
    <t>G8402BRKCH</t>
  </si>
  <si>
    <t>Jalapeno White Cheddar Bars, IW, 2oz</t>
  </si>
  <si>
    <t>G8402BRKJL</t>
  </si>
  <si>
    <t>White Cheddar Bars, IW, 2oz</t>
  </si>
  <si>
    <t>G8402BRKWHCHED</t>
  </si>
  <si>
    <t>Mozzarella Cheddar Blend, IW, 2oz</t>
  </si>
  <si>
    <t>G8402BRKMZ</t>
  </si>
  <si>
    <t>Buffalo Cheddar Bars, IW, 1oz</t>
  </si>
  <si>
    <t>G16001PLKBUFF</t>
  </si>
  <si>
    <t>Buffalo Cheddar Bars, IW, 2oz</t>
  </si>
  <si>
    <t>G8402BRKBUFF</t>
  </si>
  <si>
    <t>Ranch Cheddar Bars, IW, 1oz</t>
  </si>
  <si>
    <t>G16001PLKRANCH</t>
  </si>
  <si>
    <t>Ranch Cheddar Bars, IW, 2oz</t>
  </si>
  <si>
    <t>G8402BRKRANCH</t>
  </si>
  <si>
    <t xml:space="preserve">Commerical Case Price Bracket #1            (5,000 lbs per drop location)                </t>
  </si>
  <si>
    <t xml:space="preserve">Commerical Case Price Bracket #2            (5,000 lbs per drop location) </t>
  </si>
  <si>
    <t xml:space="preserve">Commerical Case Price Bracket #3            (5,000 lbs per drop location) </t>
  </si>
  <si>
    <t>Tyson</t>
  </si>
  <si>
    <t>FC Buffalo Style Glazed Chicken Drumsticks</t>
  </si>
  <si>
    <t>10004130928 (000413-0928)</t>
  </si>
  <si>
    <t>3.75-6.0</t>
  </si>
  <si>
    <t>100103D</t>
  </si>
  <si>
    <t>CHICKEN LARGE CHILLED - BULK DARK</t>
  </si>
  <si>
    <t>Substitutable
Shipping Minimums: 5,000 pounds per drop location. Please note, neither Tyson, nor AdvancePierre products may be combined to meet minimum requirements at this time. Our Logistical Teams are currently working on a plan to allow for the combining of orders that cross multiple product lines into one truck. As soon as this option becomes available, our customers utilizing direct shipments will be notified.</t>
  </si>
  <si>
    <t>FC CN Whole Grain Breaded Chicken Pattie Fritter</t>
  </si>
  <si>
    <t>10021540928 (002154-0928)</t>
  </si>
  <si>
    <t xml:space="preserve">CHICKEN LARGE CHILLED - BULK </t>
  </si>
  <si>
    <t>FC CN Whole Grain Chicken Chunk Fritters</t>
  </si>
  <si>
    <t>10021550928 (002155-0928)</t>
  </si>
  <si>
    <t>FC CN Whole Grain Spicy Homestyle Pepper Popcorn Chicken Fritters</t>
  </si>
  <si>
    <t>10022410928 (002241-0928)</t>
  </si>
  <si>
    <t>IW 6" WG Bosco Stick filled w/Egg and Cheese</t>
  </si>
  <si>
    <t>10024741120 (002474-1120)</t>
  </si>
  <si>
    <t>FC CN Whole Grain Homestyle Popcorn Chicken Fritter</t>
  </si>
  <si>
    <t>10029400928 (002940-0928)</t>
  </si>
  <si>
    <t>FC Seasoned Grilled Chicken Fajita Meat</t>
  </si>
  <si>
    <t>10035220928 (003522-0928)</t>
  </si>
  <si>
    <t>FC CN Whole Grain Breaded Chicken Patties</t>
  </si>
  <si>
    <t>10037310928 (003731-0928)</t>
  </si>
  <si>
    <t>CN FC Whole Grain Breaded Chicken Chunks</t>
  </si>
  <si>
    <t>10037320928 (003732-0928)</t>
  </si>
  <si>
    <t>FC CN Whole Grain Krisp n Krunchy Chicken Pattie Fritters</t>
  </si>
  <si>
    <t>10038570928 (003857-0928)</t>
  </si>
  <si>
    <t>FC CN Whole Grain Kripsy N Krunchy Breaded Strip-Shaped Chicken Pattie Fritters</t>
  </si>
  <si>
    <t>10038590928 (003859-0928)</t>
  </si>
  <si>
    <t>FC Fajita Chicken Dark Meat Strips</t>
  </si>
  <si>
    <t>10046210928 (004621-0928)</t>
  </si>
  <si>
    <t>FC CN Whole Grain Breaded Chicken Pattie Hot n Spicy w/packaging</t>
  </si>
  <si>
    <t>10055670928 (005567-0928)</t>
  </si>
  <si>
    <t>FC CN Whole Grain Homestyle Breakfast Chicken Pattie</t>
  </si>
  <si>
    <t>10057780928 (005778-0928)</t>
  </si>
  <si>
    <t>FC CN Sriracha Honey Flavored Glazed Whole Grain Breaded Chicken Breast Chunks</t>
  </si>
  <si>
    <t>10061470928 (006147-0928)</t>
  </si>
  <si>
    <t>100103W</t>
  </si>
  <si>
    <t>CHICKEN LARGE CHILLED - BULK WHITE</t>
  </si>
  <si>
    <t>6" WG Bosco Stick filled w/Cheese, Egg, Maple Topping</t>
  </si>
  <si>
    <t>10102001120 (010200-1120)</t>
  </si>
  <si>
    <t>FC Boneless, Skinless Chicken Dark Meat w/ Korean BBQ Style Sauce</t>
  </si>
  <si>
    <t>10107490928 (010749-0928)</t>
  </si>
  <si>
    <t>FC Chicken Meatball</t>
  </si>
  <si>
    <t>10110260328 (011026-0328)</t>
  </si>
  <si>
    <t>FC CN Glazed Chicken Breast Pattie</t>
  </si>
  <si>
    <t>10154760928 (015476-0928)</t>
  </si>
  <si>
    <t>FC CN All Natural Whole Grain Breaded Chicken Chunk</t>
  </si>
  <si>
    <t>10154890928 (015489-0928)</t>
  </si>
  <si>
    <t>FC CN Whole Grain Breaded Chicken Pattie</t>
  </si>
  <si>
    <t>10164770928 (016477-0928)</t>
  </si>
  <si>
    <t>FC CN Whole Grain Breaded Chicken Nuggets</t>
  </si>
  <si>
    <t>10164780928 (016478-0928)</t>
  </si>
  <si>
    <t>FC Boneless, Skinless Chicken Dark Meat</t>
  </si>
  <si>
    <t>10167020928 (016702-0928)</t>
  </si>
  <si>
    <t>FC Chicken Sausage Pattie</t>
  </si>
  <si>
    <t>10174430928 (017443-0928)</t>
  </si>
  <si>
    <t>FC Pancake Sausage Bites (5/0.58 oz pieces)</t>
  </si>
  <si>
    <t>10195430928 (019543-0928)</t>
  </si>
  <si>
    <t>10197770328 (019777-0328)</t>
  </si>
  <si>
    <t>FC Chicken Taco Meat</t>
  </si>
  <si>
    <t>10199570328 (019957-0328)</t>
  </si>
  <si>
    <t>FC Boneless, Skinless Chicken Dark Meat w/ Lemongrass Sauce</t>
  </si>
  <si>
    <t>10208760928 (020876-0928)</t>
  </si>
  <si>
    <t>FC Sliced Chicken Ham</t>
  </si>
  <si>
    <t>10209800328 (020980-0328)</t>
  </si>
  <si>
    <t>FC CN Sweet Asian Style Glazed Whole Grain Breaded
Chicken Breast Chunks</t>
  </si>
  <si>
    <t>10211220928 (021122-0928)</t>
  </si>
  <si>
    <t>FC Whole Grain Breaded Chicken Breast Chunk Fritters</t>
  </si>
  <si>
    <t>10214220928 (021422-0928)</t>
  </si>
  <si>
    <t>Fully Cooked Mesquite Glazed Chicken Pieces</t>
  </si>
  <si>
    <t>10218790928 (021879-0928)</t>
  </si>
  <si>
    <t>3.7-6.5</t>
  </si>
  <si>
    <t>FC CN Whole Grain Battered Chicken Breast Chunk Fritters</t>
  </si>
  <si>
    <t>10221780928 (022178-0928)</t>
  </si>
  <si>
    <t>FC Whole Grain Breaded Dark Meat Chicken Chunks</t>
  </si>
  <si>
    <t>10244500928 (024450-0928)</t>
  </si>
  <si>
    <t>FC Breaded Chicken Sausage Pattie Bites</t>
  </si>
  <si>
    <t>10248410928 (024841-0928)</t>
  </si>
  <si>
    <t>FC Whole Grain Breaded Dark Meat Chicken Chunks (Tangerine Sauce)</t>
  </si>
  <si>
    <t>10260730928 (026073-0928)</t>
  </si>
  <si>
    <t>FC Whole Grain Breaded Dark Meat Chicken Chunks (General Tso's Sauce)</t>
  </si>
  <si>
    <t>10260740928 (026074-0928)</t>
  </si>
  <si>
    <t>Fully Cooked Oven Roasted Glazed Chicken Drumsticks</t>
  </si>
  <si>
    <t>10264350928 (026435-0928)</t>
  </si>
  <si>
    <t>Fully Cooked Mesquite Glazed Chicken Drumsticks</t>
  </si>
  <si>
    <t>10264360928 (026436-0928)</t>
  </si>
  <si>
    <t>FC Whole Grain Breaded, Homestyle, Chicken Breast Chunks</t>
  </si>
  <si>
    <t>10269760928 (026976-0928)</t>
  </si>
  <si>
    <t>Fully Cooked Mini Corn Dogs</t>
  </si>
  <si>
    <t>10270240928 (027024-0928)</t>
  </si>
  <si>
    <t>FC Whole Grain, Portioned, Breaded Nashville Hot Style Chicken Chunks, w/RMT</t>
  </si>
  <si>
    <t>10286860928 (028686-0928)</t>
  </si>
  <si>
    <t>FC Breaded Dark Meat Chicken Chunks with Sweet and Sour Sauce</t>
  </si>
  <si>
    <t>10287590928 (028759-0928)</t>
  </si>
  <si>
    <t>FC Whole Grain, Portioned, Waffle Battered Chicken Breast Chunks</t>
  </si>
  <si>
    <t>10294940928 (029494-0928)</t>
  </si>
  <si>
    <t>7" Bulk WG Cheese Pizza Stick Filled</t>
  </si>
  <si>
    <t>10296491120 (029649-1120)</t>
  </si>
  <si>
    <t>FC CN Grilled Patty W/D</t>
  </si>
  <si>
    <t>10299010928 (029901-0928)</t>
  </si>
  <si>
    <t>FC Whole Grain Hot &amp; Spicy Breaded Chicken Drumsticks</t>
  </si>
  <si>
    <t>10300160928 (030016-0928)</t>
  </si>
  <si>
    <t>4.21-6.6</t>
  </si>
  <si>
    <t>FC Grilled Chicken Patty with Hot Pepper Cheese Mini Twin Sandwich on Whole Grain Bun</t>
  </si>
  <si>
    <t>10336050928 (033605-0928)</t>
  </si>
  <si>
    <t>FC Teriyaki Glazed Chicken Patties Mini Twin Sandwich on Whole Grain Bun</t>
  </si>
  <si>
    <t>10336060928 (033606-0928)</t>
  </si>
  <si>
    <t>FC Whole Grain Breaded Chicken Patties Mini Twin Sandwich on Whole Grain Bun</t>
  </si>
  <si>
    <t>10336070928 (033607-0928)</t>
  </si>
  <si>
    <t>FC CN Chicken Crumbles</t>
  </si>
  <si>
    <t>10362330928 (036233-0928)</t>
  </si>
  <si>
    <t>FC Grilled Chicken Breast Filet</t>
  </si>
  <si>
    <t>10383000928 (038300-0928)</t>
  </si>
  <si>
    <t>10383500928 (038350-0928)</t>
  </si>
  <si>
    <t>FC Diced Chicken Meat</t>
  </si>
  <si>
    <t>10460120928 (046012-0928)</t>
  </si>
  <si>
    <t>FC Boneless Skinless Low Sodium All Natural Pulled Dark &amp; White Chicken Meat</t>
  </si>
  <si>
    <t>10460210928 (046021-0928)</t>
  </si>
  <si>
    <t>CN Fully Cooked Flame Broiled Rib Shaped Beef Patty w/Honey BBQ Sauce Mini Twin Sandwich</t>
  </si>
  <si>
    <t>10000003543 (0543)</t>
  </si>
  <si>
    <t>Non-Substitutable
Shipping Minimums: 5,000 pounds per drop location. Please note, neither Tyson, nor AdvancePierre products may be combined to meet minimum requirements at this time. Our Logistical Teams are currently working on a plan to allow for the combining of orders that cross multiple product lines into one truck. As soon as this option becomes available, our customers utilizing direct shipments will be notified.</t>
  </si>
  <si>
    <t>FC CN Whole Grain Golden Crispy Breaded Chicken Breast Filets (Whole Muscle)</t>
  </si>
  <si>
    <t>10703000928 (070300-0928)</t>
  </si>
  <si>
    <t>FC CN Whole Grain Golden Crispy Breaded Chicken Breast Filet</t>
  </si>
  <si>
    <t>10703020928 (070302-0928)</t>
  </si>
  <si>
    <t>FC CN Whole Grain Homestyle Chicken Breast Filets</t>
  </si>
  <si>
    <t>10703030928 (070303-0928)</t>
  </si>
  <si>
    <t>FC CN Whole Grain Golden Crispy Chicken Pattie Fritters</t>
  </si>
  <si>
    <t>10703040928 (070304-0928)</t>
  </si>
  <si>
    <t>FC CN Whole Grain Hot &amp; Spicy Breaded Breast Filet</t>
  </si>
  <si>
    <t>10703120928 (070312-0928)</t>
  </si>
  <si>
    <t>FC CN Whole Grain Hot &amp; Spicy Chicken Pattie Fritters</t>
  </si>
  <si>
    <t>10703140928 (070314-0928)</t>
  </si>
  <si>
    <t>FC Glazed Whole Muscle Filets</t>
  </si>
  <si>
    <t>10703200928 (070320-0928)</t>
  </si>
  <si>
    <t>FC CN Glazed Grilled Chicken Breast Filets</t>
  </si>
  <si>
    <t>10703220928 (070322-0928)</t>
  </si>
  <si>
    <t>FC CN Whole Grain Breaded Golden Crispy Chicken Tenders</t>
  </si>
  <si>
    <t>10703320928 (070332-0928)</t>
  </si>
  <si>
    <t>FC CN Whole Grain Golden Crispy Chicken Tender Shaped Fritters (3 Piece Serving)</t>
  </si>
  <si>
    <t>10703340928 (070334-0928)</t>
  </si>
  <si>
    <t>FC CN Whole Grain Breaded Hot &amp; Spicy Chicken Tenders</t>
  </si>
  <si>
    <t>10703420928 (070342-0928)</t>
  </si>
  <si>
    <t>FC CN Whole Grain Hot &amp; Spicy Chicken Tender Shaped Patties - 3 pieces</t>
  </si>
  <si>
    <t>10703440928 (070344-0928)</t>
  </si>
  <si>
    <t>FC CN Whole Grain Golden Crispy Breaded Chicken Breast Chunks</t>
  </si>
  <si>
    <t>10703620928 (070362-0928)</t>
  </si>
  <si>
    <t>FC CN Whole Grain Golden Crispy Chicken Chunk Fritters</t>
  </si>
  <si>
    <t>10703640928 (070364-0928)</t>
  </si>
  <si>
    <t>FC CN Whole Grain Golden Crispy Chicken Rings</t>
  </si>
  <si>
    <t>10703660928 (070366-0928)</t>
  </si>
  <si>
    <t>FC CN Whole Grain Golden Crispy Chicken Stick Fritters</t>
  </si>
  <si>
    <t>10703670928 (070367-0928)</t>
  </si>
  <si>
    <t>FC CN Whole Grain Golden Crispy Popcorn Chicken Fitters</t>
  </si>
  <si>
    <t>10703680928 (070368-0928)</t>
  </si>
  <si>
    <t>FC CN Whole Grain Breaded Hot &amp; Spicy Breaded Chicken Breast Chunks</t>
  </si>
  <si>
    <t>10703720928 (070372-0928)</t>
  </si>
  <si>
    <t>FC CN Whole Grain Hot &amp; Spicy Chicken Chunk Fritters</t>
  </si>
  <si>
    <t>10703740928 (070374-0928)</t>
  </si>
  <si>
    <t>FC CN Whole Grain Hot &amp; Spicy Popcorn Chicken</t>
  </si>
  <si>
    <t>10703780928 (070378-0928)</t>
  </si>
  <si>
    <t>FC CN Coated Chicken Breast Chunks</t>
  </si>
  <si>
    <t>10703870928 (070387-0928)</t>
  </si>
  <si>
    <t>FC CN Dark Chicken Patties</t>
  </si>
  <si>
    <t>10838600928 (083860-0928)</t>
  </si>
  <si>
    <t>PUB-STYLE STEAK BURGERS</t>
  </si>
  <si>
    <t>10000015230 (1-15-230)</t>
  </si>
  <si>
    <t>10000015232 (1-15-230-2)</t>
  </si>
  <si>
    <t>DELUXE FLAMEBROILED BEEF STEAK BURGER CARAMEL COLOR ADDED</t>
  </si>
  <si>
    <t>10000015320 (1-15-320-09)</t>
  </si>
  <si>
    <t>OUR DELUXE FLAMEBROILED BEEF STEAK BURGER CARAMEL COLOR ADDED</t>
  </si>
  <si>
    <t>10000015327 (1-15-327-09)</t>
  </si>
  <si>
    <t>FLAMEBROILED BEEF PATTIES CARAMEL COLOR ADDED</t>
  </si>
  <si>
    <t>10000003725 (1-155-525-20)</t>
  </si>
  <si>
    <t>FLAMEBROILED BEEF SALISBURY STEAK</t>
  </si>
  <si>
    <t>10000005722 (1-16-521-0)</t>
  </si>
  <si>
    <t>FLAMEBROILED BEEF SALISBURY STEAK W/CARAMEL COLOR</t>
  </si>
  <si>
    <t>10000008443 (1-16-530-0)</t>
  </si>
  <si>
    <t>OUR DELUXE CHARBROIL MEATBALLS
5 pieces/serving</t>
  </si>
  <si>
    <t>10000073050 (1-17-305-0)</t>
  </si>
  <si>
    <t>OUR DELUXE CHARBROIL MEATBALLS - 5 pieces/serving</t>
  </si>
  <si>
    <t>10000011750 (1-17-505-0)</t>
  </si>
  <si>
    <t>COUNTRY FRIED BREADED BEEF STEAK PATTIES -STICK SHAPED (4 pcs @ 0.93 oz)</t>
  </si>
  <si>
    <t>10000023162 (1-2316-20WG)</t>
  </si>
  <si>
    <t>LOW SODIUM BEEF CRUMBLES CARAMEL COLOR ADDED</t>
  </si>
  <si>
    <t>10000032041 (1-320410-20)</t>
  </si>
  <si>
    <t>LOW SODIUM BEEF PATTIE CRUMBLES CARAMEL COLOR ADDED</t>
  </si>
  <si>
    <t>10000032061 (1-320610-20)</t>
  </si>
  <si>
    <t>BREADED MOCK DRUMSTICKS BREADED PORK PATTIES</t>
  </si>
  <si>
    <t>10000046701 (1-46-701-15)</t>
  </si>
  <si>
    <t>OUR HOMESTYLE MEATLOAF MADE WITH APPLESAUCE</t>
  </si>
  <si>
    <t>10000056233 (1-56232-0)</t>
  </si>
  <si>
    <t>BEEF SAUSAGE ON WHOLE GRAIN BISCUIT</t>
  </si>
  <si>
    <t>10000010577 (10577)</t>
  </si>
  <si>
    <t>CN FULLY COOKED BEEF PATTY WITH SAUSAGE SEASONING</t>
  </si>
  <si>
    <t>10000002066 (10664)</t>
  </si>
  <si>
    <t>Beef Patty With Onion/Cheese Two-Fer Sandwich</t>
  </si>
  <si>
    <t>10000011151 (1151)</t>
  </si>
  <si>
    <t>CN Mini Cheeseburger Twins</t>
  </si>
  <si>
    <t>10000011710 (1171)</t>
  </si>
  <si>
    <t>Sausage Biscuit Sandwich</t>
  </si>
  <si>
    <t>10000001331 (1331)</t>
  </si>
  <si>
    <t>LOW SODIUM FULLY COOKED TACO FILLING WITH MEAT</t>
  </si>
  <si>
    <t>10000032432 (32432-328)</t>
  </si>
  <si>
    <t>CN Fully Cooked Flamebroiled Rib Shaped Beef Patties w/ Honey BBQ Sauce</t>
  </si>
  <si>
    <t>10000013716 (3716)</t>
  </si>
  <si>
    <t>CN Fully Cooked Rib Shaped Pork Patties w/ Honey BBQ Sauce</t>
  </si>
  <si>
    <t>10000013717 (3717)</t>
  </si>
  <si>
    <t>CN Fully Cooked Flame Broiled Salisbury Steaks</t>
  </si>
  <si>
    <t>10000013721 (3721)</t>
  </si>
  <si>
    <t>US CN Ck Riblet Shaped Pork Patties w/ Honey BBQ Sauce</t>
  </si>
  <si>
    <t>10000004722 (3722)</t>
  </si>
  <si>
    <t>CN Flame Broiled Strip Shaped Beef Patties w/ Teriyaki Sauce</t>
  </si>
  <si>
    <t>10000013740 (3740)</t>
  </si>
  <si>
    <t>CN Fully Cooked Riblet Shaped Beef Patties w/ Honey BBQ Sauce</t>
  </si>
  <si>
    <t>10000006741 (3741)</t>
  </si>
  <si>
    <t>CN Fully Cooked Pork Sausage Patties</t>
  </si>
  <si>
    <t>10000006750 (3750)</t>
  </si>
  <si>
    <t>Flame Broiled Rib Shaped Beef Patties with Honey BBQ Sauce</t>
  </si>
  <si>
    <t>10000013753 (3753)</t>
  </si>
  <si>
    <t>CN Fully Cooked Pork Sausage Links</t>
  </si>
  <si>
    <t>10000013755 (3755)</t>
  </si>
  <si>
    <t>CN Flame Broiled Beef Steaks</t>
  </si>
  <si>
    <t>10000037600 (3760)</t>
  </si>
  <si>
    <t>CN Fully Cooked Flame Broiled Beef Patty w/ Mesquite Smoke Flavoring</t>
  </si>
  <si>
    <t>10000013770 (3770)</t>
  </si>
  <si>
    <t>CN Fully Cooked Flame Broiled Beef Patties</t>
  </si>
  <si>
    <t>10000013771 (3771)</t>
  </si>
  <si>
    <t>CN Fully Cooked Flame Broiled Beef Patties w/ Onion</t>
  </si>
  <si>
    <t>10000013779 (3779)</t>
  </si>
  <si>
    <t>FC Whole Grain Breaded Chicken Breast Pieces, Thighs and Drumsticks</t>
  </si>
  <si>
    <t>16660000928 (666000-0928)</t>
  </si>
  <si>
    <t>4.7-8.4</t>
  </si>
  <si>
    <t>Fully Cooked Whole Grain Breaded Chicken Drumsticks</t>
  </si>
  <si>
    <t>16660100928 (666010-0928)</t>
  </si>
  <si>
    <t>4.21-6.60</t>
  </si>
  <si>
    <t>CN FULLY COOKED BEEF BURGER</t>
  </si>
  <si>
    <t>10000069001 (69001)</t>
  </si>
  <si>
    <t>FULLY COOKED HARVEST BREADED BEEF PATTIES MADE WITH APPLESAUCE</t>
  </si>
  <si>
    <t>10000069005 (69005)</t>
  </si>
  <si>
    <t>FULLY COOKED HARVEST BREADED BEEF PATTIES STICK SHAPED MADE WITH APPLESAUCE 4/0.80oz</t>
  </si>
  <si>
    <t>10000069006 (69006)</t>
  </si>
  <si>
    <t>COUNTRY FRIED BREADED BEEF PATTIE
STICKED SHAPED 4@0.97 oz per serving</t>
  </si>
  <si>
    <t>10000097886 (69009)</t>
  </si>
  <si>
    <t>COUNTRY FRIED BREADED BEEF PATTIE
MADE WITH APPLESAUCE</t>
  </si>
  <si>
    <t>10000069010 (69011)</t>
  </si>
  <si>
    <t>COUNTRY FRIED BREADED BEEF PATTIE STICKED SHAPED MADE WITH APPLESAUCE 4@0.97 oz per svg</t>
  </si>
  <si>
    <t>10000016901 (69012)</t>
  </si>
  <si>
    <t>COOKED BREADED PORK PATTIES</t>
  </si>
  <si>
    <t>10000069019 (69019)</t>
  </si>
  <si>
    <t>FULLY COOKED COUNTRY FRIED BEEF STEAK FRITTER FOR BISCUIT</t>
  </si>
  <si>
    <t>10000069033 (69033)</t>
  </si>
  <si>
    <t>FULLY COOKED COUNTRY FRIED BEEF STEAKS</t>
  </si>
  <si>
    <t>10000069035 (69035)</t>
  </si>
  <si>
    <t>FULLY COOKED COUNTRY FRIED NUGGET SHAPED BEEF STEAKS</t>
  </si>
  <si>
    <t>10000069036 (69036)</t>
  </si>
  <si>
    <t>FULLY COOKED COUNTRY FRIED BEEF PATTIES</t>
  </si>
  <si>
    <t>10000069039 (69039)</t>
  </si>
  <si>
    <t>FULLY COOKED COUNTRY FRIED PORK STEAKS</t>
  </si>
  <si>
    <t>10000016904 (69040)</t>
  </si>
  <si>
    <t>10000069050 (69050)</t>
  </si>
  <si>
    <t>FLAMEBROILED BEEF STEAK BURGERS CARMEL COLOR ADDED - WITH BUNS</t>
  </si>
  <si>
    <t>10000016905 (69051)</t>
  </si>
  <si>
    <t>FULLY COOKED BEEF PATTIES WITH MUSHROOMS</t>
  </si>
  <si>
    <t>10000069075 (69075)</t>
  </si>
  <si>
    <t>PULLED PORK WITH BARBEQUE SAUCE</t>
  </si>
  <si>
    <t>10000097724 (69160)</t>
  </si>
  <si>
    <t>SHREDDED PORK</t>
  </si>
  <si>
    <t>10000091680 (69168)</t>
  </si>
  <si>
    <t>FULLY COOKED MEATLOAF WITH CHEESE, TOPPED WITH KETCHUP</t>
  </si>
  <si>
    <t>10000006919 (69190)</t>
  </si>
  <si>
    <t>FULLY COOKED BEEF MEATBALLS WITH MUSHROOMS</t>
  </si>
  <si>
    <t>10000009666 (69197)</t>
  </si>
  <si>
    <t>CN FULLY COOKED SLICED BEEF CHOPPED AND FORMED</t>
  </si>
  <si>
    <t>10000097868 (69249)</t>
  </si>
  <si>
    <t>CN Fully Cooked All Natural Pork Sausage Patty</t>
  </si>
  <si>
    <t>10000069250 (69250)</t>
  </si>
  <si>
    <t>FULLY COOKED HOMESTYLE COUNTRY FRIED BREADED BEEF STEAK</t>
  </si>
  <si>
    <t>10000009860 (693123)</t>
  </si>
  <si>
    <t>FULLY COOKED HOMESTYLE COUNTRY FRIED BREADED BEEF STEAK STICK SHAPED</t>
  </si>
  <si>
    <t>10000096694 (693563)</t>
  </si>
  <si>
    <t>12x16 WGR STUFFED CRUST PIZZA</t>
  </si>
  <si>
    <t>17014221120 (701422-1120)</t>
  </si>
  <si>
    <t>6" WGR BOSCO STICKS</t>
  </si>
  <si>
    <t>17020111120 (702011-1120)</t>
  </si>
  <si>
    <t>7" WBR BOSCO STICKS</t>
  </si>
  <si>
    <t>17020151120 (702015-1120)</t>
  </si>
  <si>
    <t>7" BOSCO STICKS</t>
  </si>
  <si>
    <t>17021081120 (702108-1120)</t>
  </si>
  <si>
    <t>7" WG BOSCO STICKS</t>
  </si>
  <si>
    <t>17021101120 (702110-1120)</t>
  </si>
  <si>
    <t>5" WG CHEESE STICK</t>
  </si>
  <si>
    <t>17022101120 (702210-1120)</t>
  </si>
  <si>
    <t>7" BULK WG PEPPERONI PIZZA BOSCO BREADSTICK</t>
  </si>
  <si>
    <t>17023721120 (702372-1120)</t>
  </si>
  <si>
    <t>6" WGR IW BOSCO STICKS</t>
  </si>
  <si>
    <t>17026721120 (702672-1120)</t>
  </si>
  <si>
    <t xml:space="preserve">4" WGR PEPPERONI BOSCO STICKS
</t>
  </si>
  <si>
    <t>17031121120 (703112-1120)</t>
  </si>
  <si>
    <t>4" WGR BOSCO STICKS</t>
  </si>
  <si>
    <t>17031141120 (703114-1120)</t>
  </si>
  <si>
    <t>FC CN Whole Grain Breaded Golden Crispy Chicken Strips</t>
  </si>
  <si>
    <t>17033220928 (703322-0928)</t>
  </si>
  <si>
    <t>6" WGR PRETZEL BOSCO STICKS</t>
  </si>
  <si>
    <t>17056721120 (705672-1120)</t>
  </si>
  <si>
    <t>Flame Broiled Beef Steak</t>
  </si>
  <si>
    <t>10000080030 (80030ADFL)</t>
  </si>
  <si>
    <t>Flame Broiled Beef Pattie</t>
  </si>
  <si>
    <t>10000080125 (80124ADFL)</t>
  </si>
  <si>
    <t>CN Fully Cooked Flame Broiled Beef Patty</t>
  </si>
  <si>
    <t>10000080133 (80130ADFL)</t>
  </si>
  <si>
    <t>Low Sodium Beef Crumbles</t>
  </si>
  <si>
    <t>10000008737 (8737)</t>
  </si>
  <si>
    <t>CN Fully Cooked Meatloaf w/ Ketchup</t>
  </si>
  <si>
    <t>10000009702 (9302)</t>
  </si>
  <si>
    <t>10000029467 (9467)</t>
  </si>
  <si>
    <t>CN Fully Cooked Beef Sausage Patties</t>
  </si>
  <si>
    <t>10000009685 (9485)</t>
  </si>
  <si>
    <t>CN Fully Cooked Beef Steak-Smokie Grill 3.00 oz.</t>
  </si>
  <si>
    <t>10000096170 (9617)</t>
  </si>
  <si>
    <t>Cooked Beef Patty Crumbles</t>
  </si>
  <si>
    <t>10000097370 (9737)</t>
  </si>
  <si>
    <t>FC Oven Roasted Glazed Chicken Wings (1st and 2nd sections)</t>
  </si>
  <si>
    <t>10346960928 (034696-0928)</t>
  </si>
  <si>
    <t>5.4-6.73</t>
  </si>
  <si>
    <t>CN Fully Food Sliced NAE Chicken with Au Jus</t>
  </si>
  <si>
    <t>10000099823 (027653-0928)</t>
  </si>
  <si>
    <t>FC WG Breaded Chicken Patties on a WG Biscuit</t>
  </si>
  <si>
    <t>10365230928 (036523-0928)</t>
  </si>
  <si>
    <t>FC WG Portioned, Breaded Dill Flavored Chicken Chunks with RMT</t>
  </si>
  <si>
    <t>10364760928 (036476-0928)</t>
  </si>
  <si>
    <t>FC Homestyle Breaded Chicken Breast Tenderloins (whole muscle)</t>
  </si>
  <si>
    <t>10368640928 (036864-0928)</t>
  </si>
  <si>
    <t>FC, Whole Grain, Portioned, Breaded Nashville Hot Style Chicken Strips</t>
  </si>
  <si>
    <t>10000038479 (038479-0928)</t>
  </si>
  <si>
    <t>FC WG Chicken Corn Dogs, Batter Wrapped Uncured Chicken Frank on a Stick</t>
  </si>
  <si>
    <t>10363650928 (036365-0928)</t>
  </si>
  <si>
    <t>Fully Cooked All-Natural Beef Meatball
(serving size: 3 meatballs = 2.8 oz)</t>
  </si>
  <si>
    <t>10000097689 (97689)</t>
  </si>
  <si>
    <t>Fully Cooked All-Natural Beef Meatball
(serving size: 6 meatballs = 2.8 oz)</t>
  </si>
  <si>
    <t>10000097687 (97687)</t>
  </si>
  <si>
    <t>Fully Cooked Meatloaf with cheese with ketchup glaze Mini Twin Sandwich on a Whole Grain Bun</t>
  </si>
  <si>
    <t>10000036458 (97694)</t>
  </si>
  <si>
    <t>Fully Cooked Meatloaf with cheese with ketchup glaze</t>
  </si>
  <si>
    <t>10000037344 (97693)</t>
  </si>
  <si>
    <t>2.6 oz Unbreaded Wild Alaska Pollock Serpentine Cut Portion</t>
  </si>
  <si>
    <t>WG Brd 3.6 oz Wild Alaska Pollock Portion</t>
  </si>
  <si>
    <t>WG Brd 1.5 oz Cornmeal Wild Alaska Pollock Strip</t>
  </si>
  <si>
    <t>WG Brd 1.0 oz Wild Alaska Pollock Baja Fish Stick</t>
  </si>
  <si>
    <t>WG Brd 1.0 oz Wild Alaska Pollock Nugget</t>
  </si>
  <si>
    <t>WG Battered 4.0 oz Wild Alaska Pollock Wedge</t>
  </si>
  <si>
    <t>WG Brd 3.0 oz Wild Alaska Pollock Portion</t>
  </si>
  <si>
    <t>WG Brd 3.6 oz Wild Alaska Pollock Hoagie</t>
  </si>
  <si>
    <t>WG Brd 3.6 oz Wild Alaska Pollock Wedge</t>
  </si>
  <si>
    <t>WG Brd 4.0 oz Wild Alaska Pollock Portion</t>
  </si>
  <si>
    <t>WG Brd 1.0 oz Potato Coated Wild Alaska Pollock Stick</t>
  </si>
  <si>
    <t>WG Brd 3.6 oz Potato Coated Wild Alaska Pollock Wedge</t>
  </si>
  <si>
    <t>WG Brd 3.6 oz SPICY Wild Alaska Pollock Portion</t>
  </si>
  <si>
    <t>WG Brd 1.0 oz Wild Alaska Pollock Stick</t>
  </si>
  <si>
    <t>WG Brd 3.6 oz Cornmeal Wild Alaska Pollock Wedge</t>
  </si>
  <si>
    <t>Wild Alaska Pollock Burger 2.8 oz</t>
  </si>
  <si>
    <t>WG Brd 1.33 oz Wild Alaska Pollock Fins - Buffalo</t>
  </si>
  <si>
    <t>WG Brd 1.33 oz Wild Alaska Pollock Fins - Nacho Cheese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</si>
</sst>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5" formatCode="0.0000"/>
    <numFmt numFmtId="166" formatCode="_(&quot;$&quot;* #,##0.000_);_(&quot;$&quot;* \(#,##0.000\);_(&quot;$&quot;* &quot;-&quot;??_);_(@_)"/>
    <numFmt numFmtId="167" formatCode="_(&quot;$&quot;* #,##0.0000_);_(&quot;$&quot;* \(#,##0.0000\);_(&quot;$&quot;* &quot;-&quot;??_);_(@_)"/>
    <numFmt numFmtId="168" formatCode="&quot;$&quot;#,##0.00"/>
    <numFmt numFmtId="169" formatCode="_(&quot;$&quot;* #,##0.0000_);_(&quot;$&quot;* \(#,##0.0000\);_(&quot;$&quot;* &quot;-&quot;????_);_(@_)"/>
    <numFmt numFmtId="170" formatCode="00000"/>
    <numFmt numFmtId="171" formatCode="0.000"/>
    <numFmt numFmtId="172" formatCode="#,##0.0000_);\(#,##0.0000\)"/>
    <numFmt numFmtId="173" formatCode="&quot;$&quot;#,##0.0000"/>
    <numFmt numFmtId="174" formatCode="_([$$-409]* #,##0.00_);_([$$-409]* \(#,##0.00\);_([$$-409]* &quot;-&quot;??_);_(@_)"/>
    <numFmt numFmtId="175" formatCode="0.0"/>
    <numFmt numFmtId="176" formatCode="&quot;$&quot;#,##0.00;[Red]&quot;$&quot;#,##0.00"/>
  </numFmts>
  <fonts count="57" x14ac:knownFonts="1">
    <font>
      <sz val="11"/>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0"/>
      <name val="Arial"/>
      <family val="2"/>
    </font>
    <font>
      <sz val="15"/>
      <color indexed="81"/>
      <name val="Tahoma"/>
      <family val="2"/>
    </font>
    <font>
      <sz val="9"/>
      <color indexed="81"/>
      <name val="Tahoma"/>
      <family val="2"/>
    </font>
    <font>
      <sz val="10"/>
      <name val="Calibri Light"/>
      <family val="2"/>
      <scheme val="major"/>
    </font>
    <font>
      <b/>
      <sz val="10"/>
      <name val="Calibri Light"/>
      <family val="2"/>
      <scheme val="major"/>
    </font>
    <font>
      <sz val="10"/>
      <color theme="1"/>
      <name val="Calibri Light"/>
      <family val="2"/>
      <scheme val="major"/>
    </font>
    <font>
      <b/>
      <sz val="10"/>
      <color indexed="8"/>
      <name val="Calibri Light"/>
      <family val="2"/>
      <scheme val="major"/>
    </font>
    <font>
      <b/>
      <i/>
      <sz val="10"/>
      <name val="Calibri Light"/>
      <family val="2"/>
      <scheme val="major"/>
    </font>
    <font>
      <b/>
      <i/>
      <sz val="10"/>
      <color indexed="8"/>
      <name val="Calibri Light"/>
      <family val="2"/>
      <scheme val="major"/>
    </font>
    <font>
      <b/>
      <sz val="11"/>
      <color indexed="8"/>
      <name val="Calibri"/>
      <family val="2"/>
      <scheme val="minor"/>
    </font>
    <font>
      <b/>
      <sz val="10"/>
      <color indexed="8"/>
      <name val="Calibri"/>
      <family val="2"/>
      <scheme val="minor"/>
    </font>
    <font>
      <sz val="11"/>
      <name val="Calibri"/>
      <family val="2"/>
      <scheme val="minor"/>
    </font>
    <font>
      <sz val="11"/>
      <color indexed="8"/>
      <name val="Calibri"/>
      <family val="2"/>
      <scheme val="minor"/>
    </font>
    <font>
      <b/>
      <sz val="14"/>
      <color rgb="FFFF0000"/>
      <name val="Calibri"/>
      <family val="2"/>
      <scheme val="minor"/>
    </font>
    <font>
      <sz val="14"/>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0"/>
      <color theme="1"/>
      <name val="Calibri Light"/>
      <family val="2"/>
      <scheme val="major"/>
    </font>
    <font>
      <b/>
      <sz val="10"/>
      <color rgb="FFFF0000"/>
      <name val="Calibri Light"/>
      <family val="2"/>
      <scheme val="major"/>
    </font>
    <font>
      <sz val="10"/>
      <name val="Helv"/>
    </font>
    <font>
      <sz val="9"/>
      <color theme="1"/>
      <name val="Calibri Light"/>
      <family val="2"/>
      <scheme val="major"/>
    </font>
    <font>
      <sz val="8"/>
      <color theme="1"/>
      <name val="Calibri Light"/>
      <family val="2"/>
      <scheme val="major"/>
    </font>
    <font>
      <sz val="10"/>
      <color rgb="FF000000"/>
      <name val="Calibri"/>
      <family val="2"/>
      <scheme val="minor"/>
    </font>
    <font>
      <sz val="9"/>
      <name val="Calibri Light"/>
      <family val="2"/>
      <scheme val="major"/>
    </font>
    <font>
      <sz val="9"/>
      <color theme="1"/>
      <name val="Calibri Light"/>
      <family val="2"/>
    </font>
    <font>
      <sz val="9"/>
      <color rgb="FFFF0000"/>
      <name val="Calibri Light"/>
      <family val="2"/>
    </font>
    <font>
      <b/>
      <sz val="9"/>
      <color rgb="FFFF0000"/>
      <name val="Calibri Light"/>
      <family val="2"/>
      <scheme val="major"/>
    </font>
    <font>
      <b/>
      <sz val="9"/>
      <color indexed="81"/>
      <name val="Tahoma"/>
      <family val="2"/>
    </font>
    <font>
      <sz val="10"/>
      <name val="Calibri"/>
      <family val="2"/>
      <scheme val="minor"/>
    </font>
    <font>
      <sz val="8"/>
      <name val="Calibri"/>
      <family val="2"/>
      <scheme val="minor"/>
    </font>
    <font>
      <sz val="8"/>
      <color theme="1"/>
      <name val="Calibri"/>
      <family val="2"/>
      <scheme val="minor"/>
    </font>
    <font>
      <b/>
      <sz val="10"/>
      <color theme="1"/>
      <name val="Calibri Light"/>
      <family val="1"/>
      <scheme val="major"/>
    </font>
    <font>
      <sz val="9"/>
      <name val="Arial"/>
      <family val="2"/>
    </font>
    <font>
      <sz val="9"/>
      <name val="Arial"/>
      <family val="2"/>
    </font>
    <font>
      <sz val="9"/>
      <color rgb="FF000000"/>
      <name val="Arial"/>
      <family val="2"/>
    </font>
    <font>
      <sz val="10"/>
      <color indexed="8"/>
      <name val="Arial"/>
      <family val="2"/>
    </font>
    <font>
      <sz val="11"/>
      <color theme="1"/>
      <name val="Calibri"/>
      <family val="2"/>
    </font>
    <font>
      <sz val="10"/>
      <color theme="1"/>
      <name val="Calibri Light"/>
      <family val="2"/>
    </font>
    <font>
      <sz val="11"/>
      <color theme="1"/>
      <name val="Calibri Light"/>
      <family val="2"/>
      <scheme val="major"/>
    </font>
    <font>
      <sz val="9"/>
      <color theme="1"/>
      <name val="Arial"/>
      <family val="2"/>
    </font>
    <font>
      <sz val="11"/>
      <color indexed="8"/>
      <name val="Calibri Light"/>
      <family val="2"/>
      <scheme val="major"/>
    </font>
    <font>
      <sz val="10"/>
      <color theme="1"/>
      <name val="Arial Narrow"/>
      <family val="2"/>
    </font>
    <font>
      <sz val="10"/>
      <name val="Arial Narrow"/>
      <family val="2"/>
    </font>
    <font>
      <sz val="10"/>
      <color indexed="8"/>
      <name val="Arial Narrow"/>
      <family val="2"/>
    </font>
    <font>
      <sz val="12"/>
      <color rgb="FF000000"/>
      <name val="Arial"/>
      <family val="2"/>
    </font>
    <font>
      <sz val="12"/>
      <color rgb="FF000000"/>
      <name val="Arial"/>
      <family val="2"/>
    </font>
    <font>
      <b/>
      <sz val="16"/>
      <color rgb="FFFF0000"/>
      <name val="Calibri Light"/>
      <family val="2"/>
      <scheme val="major"/>
    </font>
    <font>
      <sz val="10"/>
      <color rgb="FF000000"/>
      <name val="Calibri Light"/>
      <family val="2"/>
    </font>
    <font>
      <sz val="12"/>
      <color theme="1"/>
      <name val="Calibri"/>
      <family val="2"/>
      <scheme val="minor"/>
    </font>
    <font>
      <sz val="12"/>
      <name val="Calibri"/>
      <family val="2"/>
      <scheme val="minor"/>
    </font>
    <font>
      <sz val="12"/>
      <color rgb="FF000000"/>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9">
    <xf numFmtId="0" fontId="0" fillId="0" borderId="0"/>
    <xf numFmtId="44" fontId="3"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8" fontId="25" fillId="0" borderId="0" applyFont="0" applyFill="0" applyBorder="0" applyAlignment="0" applyProtection="0"/>
    <xf numFmtId="0" fontId="4" fillId="0" borderId="0"/>
    <xf numFmtId="43" fontId="3" fillId="0" borderId="0" applyFont="0" applyFill="0" applyBorder="0" applyAlignment="0" applyProtection="0"/>
    <xf numFmtId="0" fontId="4" fillId="0" borderId="0"/>
    <xf numFmtId="0" fontId="4" fillId="0" borderId="0"/>
    <xf numFmtId="0" fontId="3" fillId="0" borderId="0"/>
    <xf numFmtId="44" fontId="3" fillId="0" borderId="0" applyFont="0" applyFill="0" applyBorder="0" applyAlignment="0" applyProtection="0"/>
  </cellStyleXfs>
  <cellXfs count="956">
    <xf numFmtId="0" fontId="0" fillId="0" borderId="0" xfId="0"/>
    <xf numFmtId="0" fontId="7" fillId="0" borderId="0" xfId="0" applyFont="1" applyAlignment="1">
      <alignment horizontal="left" vertical="center"/>
    </xf>
    <xf numFmtId="0" fontId="8" fillId="0" borderId="0" xfId="2"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left" vertical="center"/>
    </xf>
    <xf numFmtId="1" fontId="8" fillId="0" borderId="0" xfId="2" applyNumberFormat="1" applyFont="1" applyAlignment="1" applyProtection="1">
      <alignment horizontal="left" vertical="center"/>
      <protection locked="0"/>
    </xf>
    <xf numFmtId="164" fontId="10" fillId="0" borderId="0" xfId="2" applyNumberFormat="1" applyFont="1" applyAlignment="1" applyProtection="1">
      <alignment horizontal="left" vertical="center"/>
      <protection locked="0"/>
    </xf>
    <xf numFmtId="0" fontId="7" fillId="0" borderId="0" xfId="0" applyFont="1"/>
    <xf numFmtId="0" fontId="7" fillId="0" borderId="0" xfId="0" applyFont="1" applyProtection="1">
      <protection locked="0"/>
    </xf>
    <xf numFmtId="49" fontId="8" fillId="0" borderId="1" xfId="0" applyNumberFormat="1" applyFont="1" applyBorder="1" applyAlignment="1" applyProtection="1">
      <alignment horizontal="center"/>
      <protection locked="0"/>
    </xf>
    <xf numFmtId="0" fontId="9" fillId="0" borderId="0" xfId="0" applyFont="1"/>
    <xf numFmtId="0" fontId="8" fillId="0" borderId="4" xfId="0" applyFont="1" applyBorder="1"/>
    <xf numFmtId="0" fontId="8" fillId="0" borderId="5" xfId="0" applyFont="1" applyBorder="1" applyAlignment="1" applyProtection="1">
      <alignment horizontal="center" wrapText="1"/>
      <protection locked="0"/>
    </xf>
    <xf numFmtId="49" fontId="10" fillId="0" borderId="5" xfId="0" applyNumberFormat="1"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44" fontId="10" fillId="0" borderId="5" xfId="1" applyFont="1" applyBorder="1" applyAlignment="1" applyProtection="1">
      <alignment horizontal="center" wrapText="1"/>
      <protection locked="0"/>
    </xf>
    <xf numFmtId="166" fontId="8" fillId="0" borderId="5" xfId="1" applyNumberFormat="1" applyFont="1" applyBorder="1" applyAlignment="1">
      <alignment horizontal="center" wrapText="1"/>
    </xf>
    <xf numFmtId="0" fontId="12" fillId="0" borderId="5" xfId="0" applyFont="1" applyBorder="1" applyAlignment="1" applyProtection="1">
      <alignment horizontal="center" wrapText="1"/>
      <protection locked="0"/>
    </xf>
    <xf numFmtId="0" fontId="7" fillId="0" borderId="0" xfId="0" applyFont="1" applyAlignment="1" applyProtection="1">
      <alignment horizontal="center"/>
      <protection locked="0"/>
    </xf>
    <xf numFmtId="0" fontId="10" fillId="4" borderId="5" xfId="0" applyFont="1" applyFill="1" applyBorder="1" applyAlignment="1">
      <alignment horizontal="center" vertical="center" wrapText="1"/>
    </xf>
    <xf numFmtId="44" fontId="14" fillId="0" borderId="5" xfId="1" applyFont="1" applyBorder="1" applyAlignment="1">
      <alignment horizontal="center" wrapText="1"/>
    </xf>
    <xf numFmtId="165" fontId="13" fillId="0" borderId="5" xfId="1" applyNumberFormat="1" applyFont="1" applyBorder="1" applyAlignment="1">
      <alignment horizontal="center" wrapText="1"/>
    </xf>
    <xf numFmtId="44" fontId="10" fillId="0" borderId="6" xfId="1" applyFont="1" applyBorder="1" applyAlignment="1">
      <alignment horizontal="center" wrapText="1"/>
    </xf>
    <xf numFmtId="44" fontId="13" fillId="0" borderId="5" xfId="1" applyFont="1" applyBorder="1" applyAlignment="1">
      <alignment horizontal="center" wrapText="1"/>
    </xf>
    <xf numFmtId="2" fontId="14" fillId="0" borderId="5" xfId="1" applyNumberFormat="1" applyFont="1" applyBorder="1" applyAlignment="1">
      <alignment horizontal="center" wrapText="1"/>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protection locked="0"/>
    </xf>
    <xf numFmtId="2" fontId="8" fillId="0" borderId="0" xfId="1" applyNumberFormat="1" applyFont="1" applyAlignment="1" applyProtection="1">
      <alignment horizontal="center"/>
      <protection locked="0"/>
    </xf>
    <xf numFmtId="44" fontId="8" fillId="0" borderId="0" xfId="1" applyFont="1" applyAlignment="1" applyProtection="1">
      <alignment horizontal="center"/>
      <protection locked="0"/>
    </xf>
    <xf numFmtId="0" fontId="8" fillId="4" borderId="0" xfId="2" applyFont="1" applyFill="1" applyAlignment="1">
      <alignment horizontal="center"/>
    </xf>
    <xf numFmtId="44" fontId="8" fillId="0" borderId="0" xfId="1" applyFont="1" applyAlignment="1">
      <alignment horizont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 fontId="8" fillId="4" borderId="0" xfId="2" applyNumberFormat="1" applyFont="1" applyFill="1" applyAlignment="1">
      <alignment horizontal="center" vertical="center"/>
    </xf>
    <xf numFmtId="44" fontId="8" fillId="0" borderId="0" xfId="1" applyFont="1" applyAlignment="1">
      <alignment horizontal="center" vertical="center"/>
    </xf>
    <xf numFmtId="44" fontId="9" fillId="0" borderId="0" xfId="1" applyFont="1" applyAlignment="1">
      <alignment horizontal="center" vertical="center"/>
    </xf>
    <xf numFmtId="0" fontId="9" fillId="0" borderId="0" xfId="0" applyFont="1" applyAlignment="1">
      <alignment horizontal="center" vertical="center"/>
    </xf>
    <xf numFmtId="0" fontId="10" fillId="0" borderId="0" xfId="2" applyFont="1" applyAlignment="1" applyProtection="1">
      <alignment horizontal="center" vertical="center"/>
      <protection locked="0"/>
    </xf>
    <xf numFmtId="164" fontId="10" fillId="0" borderId="0" xfId="2" applyNumberFormat="1" applyFont="1" applyAlignment="1" applyProtection="1">
      <alignment horizontal="center" vertical="center"/>
      <protection locked="0"/>
    </xf>
    <xf numFmtId="2" fontId="10" fillId="0" borderId="0" xfId="1" applyNumberFormat="1" applyFont="1" applyAlignment="1" applyProtection="1">
      <alignment horizontal="center" vertical="center"/>
      <protection locked="0"/>
    </xf>
    <xf numFmtId="44" fontId="10" fillId="0" borderId="0" xfId="1" applyFont="1" applyAlignment="1" applyProtection="1">
      <alignment horizontal="center" vertical="center"/>
      <protection locked="0"/>
    </xf>
    <xf numFmtId="164" fontId="10" fillId="4" borderId="0" xfId="2" applyNumberFormat="1" applyFont="1" applyFill="1" applyAlignment="1">
      <alignment horizontal="center" vertical="center"/>
    </xf>
    <xf numFmtId="44" fontId="10" fillId="0" borderId="0" xfId="1" applyFont="1" applyAlignment="1">
      <alignment horizontal="center" vertical="center"/>
    </xf>
    <xf numFmtId="0" fontId="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2" fontId="11" fillId="0" borderId="2" xfId="0" applyNumberFormat="1" applyFont="1" applyBorder="1" applyAlignment="1" applyProtection="1">
      <alignment horizontal="center"/>
      <protection locked="0"/>
    </xf>
    <xf numFmtId="2" fontId="8" fillId="0" borderId="2" xfId="1" applyNumberFormat="1" applyFont="1" applyBorder="1" applyAlignment="1" applyProtection="1">
      <alignment horizontal="center"/>
      <protection locked="0"/>
    </xf>
    <xf numFmtId="44" fontId="11" fillId="0" borderId="2" xfId="1" applyFont="1" applyBorder="1" applyAlignment="1" applyProtection="1">
      <alignment horizontal="center"/>
      <protection locked="0"/>
    </xf>
    <xf numFmtId="165" fontId="7" fillId="4" borderId="2" xfId="0" applyNumberFormat="1" applyFont="1" applyFill="1" applyBorder="1" applyAlignment="1">
      <alignment horizontal="center"/>
    </xf>
    <xf numFmtId="44" fontId="8" fillId="2" borderId="7" xfId="1" applyFont="1" applyFill="1" applyBorder="1" applyAlignment="1">
      <alignment horizontal="center"/>
    </xf>
    <xf numFmtId="44" fontId="7" fillId="0" borderId="0" xfId="1" applyFont="1" applyAlignment="1">
      <alignment horizontal="center"/>
    </xf>
    <xf numFmtId="0" fontId="7"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2" fontId="9" fillId="0" borderId="0" xfId="0" applyNumberFormat="1" applyFont="1" applyAlignment="1">
      <alignment horizontal="center"/>
    </xf>
    <xf numFmtId="49" fontId="8" fillId="3" borderId="1" xfId="0" applyNumberFormat="1" applyFont="1" applyFill="1" applyBorder="1" applyAlignment="1" applyProtection="1">
      <protection locked="0"/>
    </xf>
    <xf numFmtId="0" fontId="8" fillId="3" borderId="2" xfId="0" applyFont="1" applyFill="1" applyBorder="1" applyAlignment="1" applyProtection="1">
      <protection locked="0"/>
    </xf>
    <xf numFmtId="0" fontId="11" fillId="3" borderId="2" xfId="0" applyFont="1" applyFill="1" applyBorder="1" applyAlignment="1" applyProtection="1">
      <protection locked="0"/>
    </xf>
    <xf numFmtId="44" fontId="11" fillId="3" borderId="2" xfId="1" applyFont="1" applyFill="1" applyBorder="1" applyAlignment="1" applyProtection="1">
      <protection locked="0"/>
    </xf>
    <xf numFmtId="44" fontId="8" fillId="3" borderId="2" xfId="1" applyFont="1" applyFill="1" applyBorder="1" applyAlignment="1" applyProtection="1">
      <protection locked="0"/>
    </xf>
    <xf numFmtId="49" fontId="8" fillId="0" borderId="1" xfId="0" applyNumberFormat="1" applyFont="1" applyBorder="1" applyAlignment="1" applyProtection="1">
      <alignment horizontal="left"/>
      <protection locked="0"/>
    </xf>
    <xf numFmtId="0" fontId="0" fillId="0" borderId="8" xfId="0" applyFont="1" applyBorder="1" applyAlignment="1" applyProtection="1">
      <alignment horizontal="center" vertical="center" wrapText="1"/>
      <protection locked="0"/>
    </xf>
    <xf numFmtId="0" fontId="0" fillId="0" borderId="8" xfId="0" applyFont="1" applyBorder="1" applyAlignment="1" applyProtection="1">
      <alignment horizontal="center" vertical="top" wrapText="1"/>
      <protection locked="0"/>
    </xf>
    <xf numFmtId="0" fontId="15" fillId="0" borderId="8" xfId="4" applyNumberFormat="1" applyFont="1" applyFill="1" applyBorder="1" applyAlignment="1" applyProtection="1">
      <alignment horizontal="center" vertical="center" wrapText="1"/>
      <protection locked="0"/>
    </xf>
    <xf numFmtId="49" fontId="15" fillId="0" borderId="8" xfId="5" applyNumberFormat="1"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5" fillId="0" borderId="8" xfId="5" applyNumberFormat="1" applyFont="1" applyFill="1" applyBorder="1" applyAlignment="1" applyProtection="1">
      <alignment horizontal="center" vertical="center" wrapText="1"/>
      <protection locked="0"/>
    </xf>
    <xf numFmtId="0" fontId="9" fillId="0" borderId="0" xfId="0" applyFont="1" applyAlignment="1">
      <alignment horizontal="center" wrapText="1"/>
    </xf>
    <xf numFmtId="44" fontId="9" fillId="0" borderId="0" xfId="1" applyFont="1" applyAlignment="1">
      <alignment vertical="top" wrapText="1"/>
    </xf>
    <xf numFmtId="0" fontId="15" fillId="0" borderId="0" xfId="5" applyNumberFormat="1"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wrapText="1"/>
      <protection locked="0"/>
    </xf>
    <xf numFmtId="167" fontId="9" fillId="0" borderId="0" xfId="1" applyNumberFormat="1" applyFont="1" applyAlignment="1">
      <alignment horizontal="center"/>
    </xf>
    <xf numFmtId="0" fontId="9"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8" fillId="0" borderId="0" xfId="2" applyFont="1" applyAlignment="1">
      <alignment horizontal="left"/>
    </xf>
    <xf numFmtId="0" fontId="8" fillId="0" borderId="0" xfId="2" applyFont="1" applyAlignment="1">
      <alignment horizontal="center"/>
    </xf>
    <xf numFmtId="2" fontId="8" fillId="0" borderId="0" xfId="1" applyNumberFormat="1" applyFont="1" applyAlignment="1" applyProtection="1">
      <alignment horizontal="center"/>
    </xf>
    <xf numFmtId="44" fontId="8" fillId="0" borderId="0" xfId="1" applyFont="1" applyAlignment="1" applyProtection="1">
      <alignment horizontal="center"/>
    </xf>
    <xf numFmtId="168" fontId="8" fillId="0" borderId="0" xfId="1" applyNumberFormat="1" applyFont="1" applyAlignment="1" applyProtection="1">
      <alignment horizontal="center"/>
    </xf>
    <xf numFmtId="0" fontId="8" fillId="5" borderId="0" xfId="2" applyFont="1" applyFill="1" applyAlignment="1">
      <alignment horizontal="center"/>
    </xf>
    <xf numFmtId="44" fontId="7" fillId="0" borderId="0" xfId="1" applyFont="1" applyAlignment="1" applyProtection="1">
      <alignment horizontal="center" vertical="center"/>
    </xf>
    <xf numFmtId="1" fontId="8" fillId="0" borderId="0" xfId="2" applyNumberFormat="1" applyFont="1" applyAlignment="1">
      <alignment horizontal="left" vertical="center"/>
    </xf>
    <xf numFmtId="0" fontId="8" fillId="0" borderId="0" xfId="2" applyFont="1" applyAlignment="1">
      <alignment horizontal="center" vertical="center"/>
    </xf>
    <xf numFmtId="1" fontId="8" fillId="0" borderId="0" xfId="2" applyNumberFormat="1" applyFont="1" applyAlignment="1">
      <alignment horizontal="center" vertical="center"/>
    </xf>
    <xf numFmtId="2" fontId="8" fillId="0" borderId="0" xfId="1" applyNumberFormat="1" applyFont="1" applyAlignment="1" applyProtection="1">
      <alignment horizontal="center" vertical="center"/>
    </xf>
    <xf numFmtId="44" fontId="8" fillId="0" borderId="0" xfId="1" applyFont="1" applyAlignment="1" applyProtection="1">
      <alignment horizontal="center" vertical="center"/>
    </xf>
    <xf numFmtId="168" fontId="8" fillId="0" borderId="0" xfId="1" applyNumberFormat="1" applyFont="1" applyAlignment="1" applyProtection="1">
      <alignment horizontal="center" vertical="center"/>
    </xf>
    <xf numFmtId="1" fontId="8" fillId="5" borderId="0" xfId="2" applyNumberFormat="1" applyFont="1" applyFill="1" applyAlignment="1">
      <alignment horizontal="center" vertical="center"/>
    </xf>
    <xf numFmtId="44" fontId="9" fillId="0" borderId="0" xfId="1" applyFont="1" applyAlignment="1" applyProtection="1">
      <alignment horizontal="center" vertical="center"/>
    </xf>
    <xf numFmtId="164" fontId="10" fillId="0" borderId="0" xfId="2" applyNumberFormat="1" applyFont="1" applyAlignment="1">
      <alignment horizontal="left" vertical="center"/>
    </xf>
    <xf numFmtId="0" fontId="10" fillId="0" borderId="0" xfId="2" applyFont="1" applyAlignment="1">
      <alignment horizontal="center" vertical="center"/>
    </xf>
    <xf numFmtId="164" fontId="10" fillId="0" borderId="0" xfId="2" applyNumberFormat="1" applyFont="1" applyAlignment="1">
      <alignment horizontal="center" vertical="center"/>
    </xf>
    <xf numFmtId="2" fontId="10" fillId="0" borderId="0" xfId="1" applyNumberFormat="1" applyFont="1" applyAlignment="1" applyProtection="1">
      <alignment horizontal="center" vertical="center"/>
    </xf>
    <xf numFmtId="44" fontId="10" fillId="0" borderId="0" xfId="1" applyFont="1" applyAlignment="1" applyProtection="1">
      <alignment horizontal="center" vertical="center"/>
    </xf>
    <xf numFmtId="168" fontId="10" fillId="0" borderId="0" xfId="1" applyNumberFormat="1" applyFont="1" applyAlignment="1" applyProtection="1">
      <alignment horizontal="center" vertical="center"/>
    </xf>
    <xf numFmtId="164" fontId="10" fillId="5" borderId="0" xfId="2" applyNumberFormat="1" applyFont="1" applyFill="1" applyAlignment="1">
      <alignment horizontal="center" vertical="center"/>
    </xf>
    <xf numFmtId="164" fontId="10" fillId="6" borderId="0" xfId="2" applyNumberFormat="1" applyFont="1" applyFill="1" applyAlignment="1">
      <alignment horizontal="left" vertical="center"/>
    </xf>
    <xf numFmtId="0" fontId="7" fillId="0" borderId="9" xfId="0" applyFont="1" applyBorder="1"/>
    <xf numFmtId="0" fontId="7" fillId="0" borderId="10" xfId="0" applyFont="1" applyBorder="1"/>
    <xf numFmtId="49" fontId="8" fillId="0" borderId="1" xfId="0" applyNumberFormat="1" applyFont="1" applyBorder="1" applyAlignment="1">
      <alignment horizontal="center"/>
    </xf>
    <xf numFmtId="0" fontId="8" fillId="0" borderId="2" xfId="0" applyFont="1" applyBorder="1" applyAlignment="1">
      <alignment horizontal="center"/>
    </xf>
    <xf numFmtId="0" fontId="11" fillId="0" borderId="2" xfId="0" applyFont="1" applyBorder="1" applyAlignment="1">
      <alignment horizontal="center"/>
    </xf>
    <xf numFmtId="2" fontId="11" fillId="0" borderId="2" xfId="0" applyNumberFormat="1" applyFont="1" applyBorder="1" applyAlignment="1">
      <alignment horizontal="center"/>
    </xf>
    <xf numFmtId="2" fontId="8" fillId="0" borderId="2" xfId="1" applyNumberFormat="1" applyFont="1" applyBorder="1" applyAlignment="1" applyProtection="1">
      <alignment horizontal="center"/>
    </xf>
    <xf numFmtId="44" fontId="11" fillId="0" borderId="2" xfId="1" applyFont="1" applyBorder="1" applyAlignment="1" applyProtection="1">
      <alignment horizontal="center"/>
    </xf>
    <xf numFmtId="168" fontId="11" fillId="0" borderId="2" xfId="1" applyNumberFormat="1" applyFont="1" applyBorder="1" applyAlignment="1" applyProtection="1">
      <alignment horizontal="center"/>
    </xf>
    <xf numFmtId="165" fontId="7" fillId="7" borderId="2" xfId="0" applyNumberFormat="1" applyFont="1" applyFill="1" applyBorder="1" applyAlignment="1">
      <alignment horizontal="center"/>
    </xf>
    <xf numFmtId="44" fontId="8" fillId="2" borderId="7" xfId="1" applyFont="1" applyFill="1" applyBorder="1" applyAlignment="1" applyProtection="1">
      <alignment horizontal="center"/>
    </xf>
    <xf numFmtId="44" fontId="7" fillId="0" borderId="0" xfId="1" applyFont="1" applyAlignment="1" applyProtection="1">
      <alignment horizontal="center"/>
    </xf>
    <xf numFmtId="0" fontId="8" fillId="0" borderId="11" xfId="0" applyFont="1" applyBorder="1"/>
    <xf numFmtId="0" fontId="8" fillId="0" borderId="12" xfId="0" applyFont="1" applyBorder="1" applyAlignment="1">
      <alignment horizontal="center" wrapText="1"/>
    </xf>
    <xf numFmtId="49"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2" fillId="0" borderId="12" xfId="0" applyFont="1" applyBorder="1" applyAlignment="1">
      <alignment horizontal="center" wrapText="1"/>
    </xf>
    <xf numFmtId="44" fontId="10" fillId="0" borderId="12" xfId="1" applyFont="1" applyBorder="1" applyAlignment="1" applyProtection="1">
      <alignment horizontal="center" wrapText="1"/>
    </xf>
    <xf numFmtId="166" fontId="8" fillId="0" borderId="12" xfId="1" applyNumberFormat="1" applyFont="1" applyBorder="1" applyAlignment="1" applyProtection="1">
      <alignment horizontal="center" wrapText="1"/>
    </xf>
    <xf numFmtId="2" fontId="14" fillId="0" borderId="12" xfId="1" applyNumberFormat="1" applyFont="1" applyBorder="1" applyAlignment="1" applyProtection="1">
      <alignment horizontal="center" wrapText="1"/>
    </xf>
    <xf numFmtId="44" fontId="14" fillId="0" borderId="12" xfId="1" applyFont="1" applyBorder="1" applyAlignment="1" applyProtection="1">
      <alignment horizontal="center" wrapText="1"/>
    </xf>
    <xf numFmtId="168" fontId="14" fillId="0" borderId="12" xfId="1" applyNumberFormat="1" applyFont="1" applyBorder="1" applyAlignment="1" applyProtection="1">
      <alignment horizontal="center" wrapText="1"/>
    </xf>
    <xf numFmtId="0" fontId="10" fillId="7" borderId="12" xfId="0" applyFont="1" applyFill="1" applyBorder="1" applyAlignment="1">
      <alignment horizontal="center" vertical="center" wrapText="1"/>
    </xf>
    <xf numFmtId="44" fontId="10" fillId="0" borderId="13" xfId="1" applyFont="1" applyBorder="1" applyAlignment="1" applyProtection="1">
      <alignment horizontal="center" wrapText="1"/>
    </xf>
    <xf numFmtId="0" fontId="9" fillId="0" borderId="8" xfId="0" applyFont="1" applyBorder="1"/>
    <xf numFmtId="0" fontId="9" fillId="0" borderId="8" xfId="0" applyFont="1" applyBorder="1" applyAlignment="1">
      <alignment horizontal="center"/>
    </xf>
    <xf numFmtId="44" fontId="9" fillId="0" borderId="8" xfId="1" applyFont="1" applyBorder="1" applyAlignment="1" applyProtection="1">
      <alignment horizontal="center"/>
    </xf>
    <xf numFmtId="2" fontId="9" fillId="0" borderId="8" xfId="1" applyNumberFormat="1" applyFont="1" applyBorder="1" applyAlignment="1" applyProtection="1">
      <alignment horizontal="center"/>
    </xf>
    <xf numFmtId="168" fontId="9" fillId="0" borderId="8" xfId="1" applyNumberFormat="1" applyFont="1" applyBorder="1" applyAlignment="1" applyProtection="1">
      <alignment horizontal="center"/>
    </xf>
    <xf numFmtId="0" fontId="9" fillId="7" borderId="8" xfId="0" applyFont="1" applyFill="1" applyBorder="1" applyAlignment="1">
      <alignment horizontal="center"/>
    </xf>
    <xf numFmtId="0" fontId="0" fillId="0" borderId="8" xfId="0" applyBorder="1" applyAlignment="1">
      <alignment horizontal="center" vertical="center" wrapText="1"/>
    </xf>
    <xf numFmtId="0" fontId="15" fillId="0" borderId="8" xfId="4" applyFont="1" applyBorder="1" applyAlignment="1">
      <alignment horizontal="center" vertical="center" wrapText="1"/>
    </xf>
    <xf numFmtId="49" fontId="15" fillId="0" borderId="8" xfId="5" applyNumberFormat="1" applyFont="1" applyFill="1" applyBorder="1" applyAlignment="1" applyProtection="1">
      <alignment horizontal="center" vertical="center" wrapText="1"/>
    </xf>
    <xf numFmtId="4" fontId="15" fillId="0" borderId="8" xfId="5" applyNumberFormat="1" applyFont="1" applyFill="1" applyBorder="1" applyAlignment="1" applyProtection="1">
      <alignment horizontal="center" vertical="center" wrapText="1"/>
    </xf>
    <xf numFmtId="2" fontId="15" fillId="0" borderId="8" xfId="5" applyNumberFormat="1" applyFont="1" applyFill="1" applyBorder="1" applyAlignment="1" applyProtection="1">
      <alignment horizontal="center" vertical="center" wrapText="1"/>
    </xf>
    <xf numFmtId="0" fontId="15" fillId="0" borderId="8" xfId="5" applyNumberFormat="1" applyFont="1" applyFill="1" applyBorder="1" applyAlignment="1" applyProtection="1">
      <alignment horizontal="center" vertical="center" wrapText="1"/>
    </xf>
    <xf numFmtId="0" fontId="16" fillId="0" borderId="8" xfId="0" applyFont="1" applyBorder="1" applyAlignment="1">
      <alignment horizontal="center" vertical="center" wrapText="1"/>
    </xf>
    <xf numFmtId="44" fontId="16" fillId="0" borderId="8" xfId="0" applyNumberFormat="1" applyFont="1" applyBorder="1" applyAlignment="1">
      <alignment horizontal="center" vertical="center" wrapText="1"/>
    </xf>
    <xf numFmtId="44" fontId="13" fillId="0" borderId="8" xfId="0" applyNumberFormat="1" applyFont="1" applyBorder="1" applyAlignment="1">
      <alignment horizontal="center" vertical="center" wrapText="1"/>
    </xf>
    <xf numFmtId="165" fontId="16" fillId="0" borderId="8" xfId="1" applyNumberFormat="1" applyFont="1" applyFill="1" applyBorder="1" applyAlignment="1" applyProtection="1">
      <alignment horizontal="center" vertical="center" wrapText="1"/>
    </xf>
    <xf numFmtId="169" fontId="16" fillId="0" borderId="8" xfId="1" applyNumberFormat="1" applyFont="1" applyFill="1" applyBorder="1" applyAlignment="1" applyProtection="1">
      <alignment horizontal="center" vertical="center" wrapText="1"/>
    </xf>
    <xf numFmtId="168" fontId="16" fillId="0" borderId="8" xfId="1" applyNumberFormat="1" applyFont="1" applyFill="1" applyBorder="1" applyAlignment="1" applyProtection="1">
      <alignment horizontal="center" vertical="center" wrapText="1"/>
    </xf>
    <xf numFmtId="168" fontId="16" fillId="7" borderId="8" xfId="4" applyNumberFormat="1" applyFont="1" applyFill="1" applyBorder="1" applyAlignment="1">
      <alignment horizontal="center" vertical="center" wrapText="1"/>
    </xf>
    <xf numFmtId="44" fontId="16" fillId="0" borderId="8" xfId="1" applyFont="1" applyFill="1" applyBorder="1" applyAlignment="1" applyProtection="1">
      <alignment horizontal="center" vertical="center" wrapText="1"/>
    </xf>
    <xf numFmtId="0" fontId="9" fillId="0" borderId="8" xfId="0" applyFont="1" applyBorder="1" applyAlignment="1">
      <alignment horizontal="center" vertical="center" wrapText="1"/>
    </xf>
    <xf numFmtId="44" fontId="13" fillId="8" borderId="8" xfId="0" applyNumberFormat="1" applyFont="1" applyFill="1" applyBorder="1" applyAlignment="1">
      <alignment horizontal="center" vertical="center" wrapText="1"/>
    </xf>
    <xf numFmtId="0" fontId="15" fillId="0" borderId="8" xfId="6" applyFont="1" applyBorder="1" applyAlignment="1">
      <alignment horizontal="center" vertical="center" wrapText="1"/>
    </xf>
    <xf numFmtId="49" fontId="15" fillId="0" borderId="8" xfId="7" applyNumberFormat="1" applyFont="1" applyBorder="1" applyAlignment="1">
      <alignment horizontal="center" vertical="center" wrapText="1"/>
    </xf>
    <xf numFmtId="4" fontId="15" fillId="0" borderId="8" xfId="8" applyNumberFormat="1" applyFont="1" applyBorder="1" applyAlignment="1">
      <alignment horizontal="center" vertical="center" wrapText="1"/>
    </xf>
    <xf numFmtId="2" fontId="15" fillId="0" borderId="8" xfId="9" applyNumberFormat="1" applyFont="1" applyBorder="1" applyAlignment="1">
      <alignment horizontal="center" vertical="center" wrapText="1"/>
    </xf>
    <xf numFmtId="0" fontId="15" fillId="0" borderId="8" xfId="10" applyFont="1" applyBorder="1" applyAlignment="1">
      <alignment horizontal="center" vertical="center" wrapText="1"/>
    </xf>
    <xf numFmtId="4" fontId="15" fillId="0" borderId="8" xfId="11" applyNumberFormat="1" applyFont="1" applyBorder="1" applyAlignment="1">
      <alignment horizontal="center" vertical="center" wrapText="1"/>
    </xf>
    <xf numFmtId="2" fontId="15" fillId="0" borderId="8" xfId="11" applyNumberFormat="1" applyFont="1" applyBorder="1" applyAlignment="1">
      <alignment horizontal="center" vertical="center" wrapText="1"/>
    </xf>
    <xf numFmtId="49" fontId="15" fillId="0" borderId="8" xfId="7" quotePrefix="1" applyNumberFormat="1" applyFont="1" applyBorder="1" applyAlignment="1">
      <alignment horizontal="center" vertical="center" wrapText="1"/>
    </xf>
    <xf numFmtId="4" fontId="15" fillId="0" borderId="8" xfId="9" applyNumberFormat="1" applyFont="1" applyBorder="1" applyAlignment="1">
      <alignment horizontal="center" vertical="center" wrapText="1"/>
    </xf>
    <xf numFmtId="4" fontId="15" fillId="0" borderId="8" xfId="12" applyNumberFormat="1" applyFont="1" applyBorder="1" applyAlignment="1">
      <alignment horizontal="center" vertical="center" wrapText="1"/>
    </xf>
    <xf numFmtId="2" fontId="15" fillId="0" borderId="8" xfId="10" applyNumberFormat="1" applyFont="1" applyBorder="1" applyAlignment="1">
      <alignment horizontal="center" vertical="center" wrapText="1"/>
    </xf>
    <xf numFmtId="4" fontId="15" fillId="0" borderId="8" xfId="13" applyNumberFormat="1" applyFont="1" applyBorder="1" applyAlignment="1">
      <alignment horizontal="center" vertical="center" wrapText="1"/>
    </xf>
    <xf numFmtId="4" fontId="15" fillId="0" borderId="8" xfId="4" applyNumberFormat="1" applyFont="1" applyBorder="1" applyAlignment="1">
      <alignment horizontal="center" vertical="center" wrapText="1"/>
    </xf>
    <xf numFmtId="4" fontId="15" fillId="0" borderId="8" xfId="14" applyNumberFormat="1" applyFont="1" applyBorder="1" applyAlignment="1">
      <alignment horizontal="center" vertical="center" wrapText="1"/>
    </xf>
    <xf numFmtId="4" fontId="15" fillId="0" borderId="8" xfId="15" applyNumberFormat="1" applyFont="1" applyBorder="1" applyAlignment="1">
      <alignment horizontal="center" vertical="center" wrapText="1"/>
    </xf>
    <xf numFmtId="165" fontId="16" fillId="0" borderId="8" xfId="1" applyNumberFormat="1" applyFont="1" applyBorder="1" applyAlignment="1" applyProtection="1">
      <alignment horizontal="center" vertical="center" wrapText="1"/>
    </xf>
    <xf numFmtId="44" fontId="16" fillId="0" borderId="8" xfId="1" applyFont="1" applyBorder="1" applyAlignment="1" applyProtection="1">
      <alignment horizontal="center" vertical="center" wrapText="1"/>
    </xf>
    <xf numFmtId="0" fontId="15" fillId="8" borderId="8" xfId="6" applyFont="1" applyFill="1" applyBorder="1" applyAlignment="1">
      <alignment horizontal="center" vertical="center" wrapText="1"/>
    </xf>
    <xf numFmtId="0" fontId="15" fillId="8" borderId="8" xfId="0" applyFont="1" applyFill="1" applyBorder="1" applyAlignment="1">
      <alignment horizontal="center" vertical="center" wrapText="1"/>
    </xf>
    <xf numFmtId="44" fontId="15" fillId="8" borderId="8" xfId="0" applyNumberFormat="1" applyFont="1" applyFill="1" applyBorder="1" applyAlignment="1">
      <alignment horizontal="center" vertical="center" wrapText="1"/>
    </xf>
    <xf numFmtId="44" fontId="19" fillId="8" borderId="8"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168" fontId="15" fillId="0" borderId="8" xfId="0" applyNumberFormat="1" applyFont="1" applyBorder="1" applyAlignment="1">
      <alignment horizontal="center" vertical="center" wrapText="1"/>
    </xf>
    <xf numFmtId="168" fontId="15" fillId="7" borderId="8" xfId="0" applyNumberFormat="1" applyFont="1" applyFill="1" applyBorder="1" applyAlignment="1">
      <alignment horizontal="center" vertical="center" wrapText="1"/>
    </xf>
    <xf numFmtId="44" fontId="15" fillId="0" borderId="8" xfId="0" applyNumberFormat="1" applyFont="1" applyBorder="1" applyAlignment="1">
      <alignment horizontal="center" vertical="center" wrapText="1"/>
    </xf>
    <xf numFmtId="4" fontId="15" fillId="0" borderId="8" xfId="16" applyNumberFormat="1" applyFont="1" applyBorder="1" applyAlignment="1">
      <alignment horizontal="center" vertical="center" wrapText="1"/>
    </xf>
    <xf numFmtId="2" fontId="15" fillId="0" borderId="8" xfId="16" applyNumberFormat="1" applyFont="1" applyBorder="1" applyAlignment="1">
      <alignment horizontal="center" vertical="center" wrapText="1"/>
    </xf>
    <xf numFmtId="2" fontId="15" fillId="0" borderId="8" xfId="17" applyNumberFormat="1" applyFont="1" applyBorder="1" applyAlignment="1">
      <alignment horizontal="center" vertical="center" wrapText="1"/>
    </xf>
    <xf numFmtId="4" fontId="15" fillId="0" borderId="8" xfId="18" applyNumberFormat="1" applyFont="1" applyBorder="1" applyAlignment="1">
      <alignment horizontal="center" vertical="center" wrapText="1"/>
    </xf>
    <xf numFmtId="2" fontId="15" fillId="0" borderId="8" xfId="18" applyNumberFormat="1" applyFont="1" applyBorder="1" applyAlignment="1">
      <alignment horizontal="center" vertical="center" wrapText="1"/>
    </xf>
    <xf numFmtId="2" fontId="15" fillId="0" borderId="8" xfId="19" applyNumberFormat="1" applyFont="1" applyBorder="1" applyAlignment="1">
      <alignment horizontal="center" vertical="center" wrapText="1"/>
    </xf>
    <xf numFmtId="165" fontId="15" fillId="0" borderId="8" xfId="1" applyNumberFormat="1" applyFont="1" applyFill="1" applyBorder="1" applyAlignment="1" applyProtection="1">
      <alignment horizontal="center" vertical="center" wrapText="1"/>
    </xf>
    <xf numFmtId="49" fontId="15" fillId="0" borderId="8" xfId="10" applyNumberFormat="1" applyFont="1" applyBorder="1" applyAlignment="1">
      <alignment horizontal="center" vertical="center" wrapText="1"/>
    </xf>
    <xf numFmtId="4" fontId="15" fillId="0" borderId="8" xfId="10" applyNumberFormat="1" applyFont="1" applyBorder="1" applyAlignment="1">
      <alignment horizontal="center" vertical="center" wrapText="1"/>
    </xf>
    <xf numFmtId="4" fontId="15" fillId="0" borderId="8" xfId="20" applyNumberFormat="1" applyFont="1" applyBorder="1" applyAlignment="1">
      <alignment horizontal="center" vertical="center" wrapText="1"/>
    </xf>
    <xf numFmtId="49" fontId="0" fillId="0" borderId="8" xfId="0" applyNumberFormat="1" applyBorder="1" applyAlignment="1">
      <alignment horizontal="center" vertical="center" wrapText="1"/>
    </xf>
    <xf numFmtId="4" fontId="0" fillId="0" borderId="8" xfId="0" applyNumberFormat="1" applyBorder="1" applyAlignment="1">
      <alignment horizontal="center" vertical="center" wrapText="1"/>
    </xf>
    <xf numFmtId="2" fontId="0" fillId="0" borderId="8" xfId="0" applyNumberFormat="1" applyBorder="1" applyAlignment="1">
      <alignment horizontal="center" vertical="center" wrapText="1"/>
    </xf>
    <xf numFmtId="44" fontId="0" fillId="0" borderId="8" xfId="0" applyNumberFormat="1" applyBorder="1" applyAlignment="1">
      <alignment horizontal="center" vertical="center" wrapText="1"/>
    </xf>
    <xf numFmtId="44" fontId="21" fillId="0" borderId="8" xfId="0" applyNumberFormat="1" applyFont="1" applyBorder="1" applyAlignment="1">
      <alignment horizontal="center" vertical="center" wrapText="1"/>
    </xf>
    <xf numFmtId="2" fontId="15" fillId="0" borderId="8" xfId="4" applyNumberFormat="1" applyFont="1" applyBorder="1" applyAlignment="1">
      <alignment horizontal="center" vertical="center" wrapText="1"/>
    </xf>
    <xf numFmtId="44" fontId="15" fillId="0" borderId="8" xfId="4" applyNumberFormat="1" applyFont="1" applyBorder="1" applyAlignment="1">
      <alignment horizontal="center" vertical="center" wrapText="1"/>
    </xf>
    <xf numFmtId="44" fontId="19" fillId="0" borderId="8" xfId="4" applyNumberFormat="1" applyFont="1" applyBorder="1" applyAlignment="1">
      <alignment horizontal="center" vertical="center" wrapText="1"/>
    </xf>
    <xf numFmtId="2" fontId="9" fillId="0" borderId="0" xfId="1" applyNumberFormat="1" applyFont="1" applyAlignment="1" applyProtection="1">
      <alignment horizontal="center"/>
    </xf>
    <xf numFmtId="44" fontId="9" fillId="0" borderId="0" xfId="1" applyFont="1" applyAlignment="1" applyProtection="1">
      <alignment horizontal="center"/>
    </xf>
    <xf numFmtId="168" fontId="9" fillId="0" borderId="0" xfId="1" applyNumberFormat="1" applyFont="1" applyAlignment="1" applyProtection="1">
      <alignment horizontal="center"/>
    </xf>
    <xf numFmtId="0" fontId="9" fillId="5" borderId="0" xfId="0" applyFont="1" applyFill="1" applyAlignment="1">
      <alignment horizontal="center"/>
    </xf>
    <xf numFmtId="44" fontId="9" fillId="0" borderId="0" xfId="1" applyFont="1" applyAlignment="1">
      <alignment horizontal="center"/>
    </xf>
    <xf numFmtId="0" fontId="9"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wrapText="1"/>
    </xf>
    <xf numFmtId="44" fontId="9" fillId="0" borderId="0" xfId="0" applyNumberFormat="1" applyFont="1" applyAlignment="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7" fillId="0" borderId="0" xfId="21" applyFont="1" applyAlignment="1">
      <alignment horizontal="left"/>
    </xf>
    <xf numFmtId="2" fontId="7" fillId="0" borderId="0" xfId="21" applyNumberFormat="1" applyFont="1" applyAlignment="1">
      <alignment horizontal="center"/>
    </xf>
    <xf numFmtId="0" fontId="7" fillId="0" borderId="0" xfId="21" applyFont="1" applyAlignment="1">
      <alignment horizontal="center"/>
    </xf>
    <xf numFmtId="44" fontId="7" fillId="0" borderId="0" xfId="21" applyNumberFormat="1" applyFont="1" applyAlignment="1">
      <alignment horizontal="center" vertical="center" wrapText="1"/>
    </xf>
    <xf numFmtId="168" fontId="7" fillId="0" borderId="0" xfId="21" applyNumberFormat="1" applyFont="1" applyAlignment="1">
      <alignment horizontal="left"/>
    </xf>
    <xf numFmtId="2" fontId="7" fillId="0" borderId="0" xfId="21" applyNumberFormat="1" applyFont="1" applyAlignment="1">
      <alignment horizontal="left"/>
    </xf>
    <xf numFmtId="44" fontId="9" fillId="4" borderId="0" xfId="0" applyNumberFormat="1" applyFont="1" applyFill="1" applyAlignment="1">
      <alignment horizontal="center"/>
    </xf>
    <xf numFmtId="44" fontId="7" fillId="0" borderId="0" xfId="22" applyNumberFormat="1" applyFont="1" applyBorder="1" applyAlignment="1">
      <alignment horizontal="center"/>
    </xf>
    <xf numFmtId="0" fontId="7" fillId="0" borderId="0" xfId="21" applyFont="1" applyAlignment="1">
      <alignment horizontal="right"/>
    </xf>
    <xf numFmtId="44" fontId="7" fillId="0" borderId="0" xfId="22" applyNumberFormat="1" applyFont="1" applyFill="1" applyBorder="1" applyAlignment="1">
      <alignment horizontal="center"/>
    </xf>
    <xf numFmtId="44" fontId="7" fillId="0" borderId="0" xfId="21" applyNumberFormat="1" applyFont="1" applyAlignment="1">
      <alignment horizontal="center" vertical="center"/>
    </xf>
    <xf numFmtId="44" fontId="9" fillId="0" borderId="0" xfId="1" applyFont="1" applyAlignment="1">
      <alignment horizontal="center"/>
    </xf>
    <xf numFmtId="0" fontId="9" fillId="0" borderId="0" xfId="0" applyFont="1" applyAlignment="1">
      <alignment horizontal="center"/>
    </xf>
    <xf numFmtId="44" fontId="8" fillId="0" borderId="0" xfId="2" applyNumberFormat="1" applyFont="1" applyAlignment="1" applyProtection="1">
      <alignment horizontal="center"/>
      <protection locked="0"/>
    </xf>
    <xf numFmtId="44" fontId="8" fillId="0" borderId="0" xfId="2" applyNumberFormat="1" applyFont="1" applyAlignment="1" applyProtection="1">
      <alignment horizontal="center" vertical="center"/>
      <protection locked="0"/>
    </xf>
    <xf numFmtId="44" fontId="10" fillId="0" borderId="0" xfId="2" applyNumberFormat="1" applyFont="1" applyAlignment="1" applyProtection="1">
      <alignment horizontal="center" vertical="center"/>
      <protection locked="0"/>
    </xf>
    <xf numFmtId="44" fontId="11" fillId="0" borderId="2" xfId="0" applyNumberFormat="1" applyFont="1" applyBorder="1" applyAlignment="1" applyProtection="1">
      <alignment horizontal="center"/>
      <protection locked="0"/>
    </xf>
    <xf numFmtId="0" fontId="16" fillId="0" borderId="8" xfId="0" applyFont="1" applyBorder="1" applyAlignment="1" applyProtection="1">
      <alignment horizontal="center" vertical="center" wrapText="1"/>
      <protection locked="0"/>
    </xf>
    <xf numFmtId="49" fontId="8" fillId="3" borderId="1" xfId="0" applyNumberFormat="1" applyFont="1" applyFill="1" applyBorder="1" applyProtection="1">
      <protection locked="0"/>
    </xf>
    <xf numFmtId="0" fontId="8" fillId="3" borderId="2" xfId="0" applyFont="1" applyFill="1" applyBorder="1" applyProtection="1">
      <protection locked="0"/>
    </xf>
    <xf numFmtId="0" fontId="11" fillId="3" borderId="2" xfId="0" applyFont="1" applyFill="1" applyBorder="1" applyProtection="1">
      <protection locked="0"/>
    </xf>
    <xf numFmtId="44" fontId="9" fillId="0" borderId="0" xfId="1" applyFont="1" applyAlignment="1">
      <alignment horizontal="center"/>
    </xf>
    <xf numFmtId="0" fontId="9" fillId="0" borderId="0" xfId="0" applyFont="1" applyAlignment="1">
      <alignment horizontal="center"/>
    </xf>
    <xf numFmtId="0" fontId="8" fillId="0" borderId="4" xfId="0" applyFont="1" applyBorder="1" applyAlignment="1">
      <alignment horizontal="center" vertical="center"/>
    </xf>
    <xf numFmtId="0" fontId="8" fillId="0" borderId="5" xfId="0"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44" fontId="10" fillId="0" borderId="5" xfId="1" applyFont="1" applyBorder="1" applyAlignment="1" applyProtection="1">
      <alignment horizontal="center" vertical="center" wrapText="1"/>
      <protection locked="0"/>
    </xf>
    <xf numFmtId="166" fontId="8" fillId="0" borderId="5" xfId="1" applyNumberFormat="1" applyFont="1" applyBorder="1" applyAlignment="1">
      <alignment horizontal="center" vertical="center" wrapText="1"/>
    </xf>
    <xf numFmtId="2" fontId="14" fillId="0" borderId="5" xfId="1" applyNumberFormat="1" applyFont="1" applyBorder="1" applyAlignment="1">
      <alignment horizontal="center" vertical="center" wrapText="1"/>
    </xf>
    <xf numFmtId="44" fontId="14" fillId="0" borderId="5" xfId="1" applyFont="1" applyBorder="1" applyAlignment="1">
      <alignment horizontal="center" vertical="center" wrapText="1"/>
    </xf>
    <xf numFmtId="44" fontId="10" fillId="0" borderId="6" xfId="1" applyFont="1" applyBorder="1" applyAlignment="1">
      <alignment horizontal="center" vertical="center" wrapText="1"/>
    </xf>
    <xf numFmtId="168" fontId="9" fillId="0" borderId="0" xfId="1" applyNumberFormat="1" applyFont="1" applyAlignment="1">
      <alignment horizontal="center" vertical="center"/>
    </xf>
    <xf numFmtId="2" fontId="9" fillId="0" borderId="0" xfId="1" applyNumberFormat="1" applyFont="1" applyAlignment="1">
      <alignment horizontal="center" vertical="center"/>
    </xf>
    <xf numFmtId="167" fontId="9" fillId="0" borderId="0" xfId="1" applyNumberFormat="1" applyFont="1" applyAlignment="1">
      <alignment horizontal="center" vertical="center"/>
    </xf>
    <xf numFmtId="0" fontId="9" fillId="4" borderId="0" xfId="0" applyFont="1" applyFill="1" applyAlignment="1">
      <alignment horizontal="center" vertical="center"/>
    </xf>
    <xf numFmtId="168" fontId="9" fillId="0" borderId="0" xfId="0" applyNumberFormat="1" applyFont="1" applyAlignment="1">
      <alignment horizontal="center" vertical="center"/>
    </xf>
    <xf numFmtId="1" fontId="9" fillId="0" borderId="0" xfId="0" applyNumberFormat="1" applyFont="1" applyAlignment="1">
      <alignment horizontal="center" vertic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4" fontId="10" fillId="0" borderId="17" xfId="1" applyFont="1" applyBorder="1" applyAlignment="1" applyProtection="1">
      <alignment horizontal="center" wrapText="1"/>
      <protection locked="0"/>
    </xf>
    <xf numFmtId="0" fontId="26" fillId="0" borderId="1" xfId="0" applyFont="1" applyBorder="1" applyAlignment="1">
      <alignment wrapText="1"/>
    </xf>
    <xf numFmtId="0" fontId="9" fillId="0" borderId="2" xfId="0" applyFont="1" applyBorder="1" applyAlignment="1">
      <alignment wrapText="1"/>
    </xf>
    <xf numFmtId="0" fontId="9" fillId="0" borderId="2" xfId="0" applyFont="1" applyBorder="1"/>
    <xf numFmtId="0" fontId="9" fillId="0" borderId="2" xfId="0" applyFont="1" applyBorder="1" applyAlignment="1">
      <alignment horizontal="center"/>
    </xf>
    <xf numFmtId="0" fontId="27" fillId="0" borderId="2" xfId="0" applyFont="1" applyBorder="1" applyAlignment="1">
      <alignment horizontal="center" wrapText="1"/>
    </xf>
    <xf numFmtId="0" fontId="9" fillId="0" borderId="2" xfId="0" applyFont="1" applyBorder="1" applyAlignment="1">
      <alignment horizontal="center" wrapText="1"/>
    </xf>
    <xf numFmtId="8" fontId="9" fillId="0" borderId="2" xfId="0" applyNumberFormat="1" applyFont="1" applyBorder="1" applyAlignment="1">
      <alignment horizontal="center"/>
    </xf>
    <xf numFmtId="2" fontId="26" fillId="0" borderId="2" xfId="1" applyNumberFormat="1" applyFont="1" applyBorder="1" applyAlignment="1">
      <alignment horizontal="center" wrapText="1"/>
    </xf>
    <xf numFmtId="44" fontId="26" fillId="0" borderId="2" xfId="1" applyFont="1" applyBorder="1" applyAlignment="1">
      <alignment horizontal="center" wrapText="1"/>
    </xf>
    <xf numFmtId="0" fontId="9" fillId="4" borderId="2" xfId="0" applyFont="1" applyFill="1" applyBorder="1" applyAlignment="1">
      <alignment horizontal="center"/>
    </xf>
    <xf numFmtId="44" fontId="9" fillId="0" borderId="2" xfId="1" applyFont="1" applyBorder="1" applyAlignment="1">
      <alignment horizontal="center"/>
    </xf>
    <xf numFmtId="0" fontId="9" fillId="0" borderId="3" xfId="0" applyFont="1" applyBorder="1" applyAlignment="1">
      <alignment horizontal="center"/>
    </xf>
    <xf numFmtId="0" fontId="26" fillId="0" borderId="18" xfId="0" applyFont="1" applyBorder="1" applyAlignment="1">
      <alignment wrapText="1"/>
    </xf>
    <xf numFmtId="0" fontId="9" fillId="0" borderId="0" xfId="0" applyFont="1" applyAlignment="1">
      <alignment wrapText="1"/>
    </xf>
    <xf numFmtId="0" fontId="27" fillId="0" borderId="0" xfId="0" applyFont="1" applyAlignment="1">
      <alignment horizontal="center" wrapText="1"/>
    </xf>
    <xf numFmtId="8" fontId="9" fillId="0" borderId="0" xfId="0" applyNumberFormat="1" applyFont="1" applyAlignment="1">
      <alignment horizontal="center"/>
    </xf>
    <xf numFmtId="2" fontId="26" fillId="0" borderId="0" xfId="1" applyNumberFormat="1" applyFont="1" applyBorder="1" applyAlignment="1">
      <alignment horizontal="center" wrapText="1"/>
    </xf>
    <xf numFmtId="44" fontId="26" fillId="0" borderId="0" xfId="1" applyFont="1" applyBorder="1" applyAlignment="1">
      <alignment horizontal="center" wrapText="1"/>
    </xf>
    <xf numFmtId="8" fontId="9" fillId="0" borderId="0" xfId="1" applyNumberFormat="1" applyFont="1" applyBorder="1" applyAlignment="1">
      <alignment horizontal="center"/>
    </xf>
    <xf numFmtId="44" fontId="9" fillId="0" borderId="0" xfId="1" applyFont="1" applyBorder="1" applyAlignment="1">
      <alignment horizontal="center"/>
    </xf>
    <xf numFmtId="0" fontId="9" fillId="0" borderId="19" xfId="0" applyFont="1" applyBorder="1" applyAlignment="1">
      <alignment horizontal="center"/>
    </xf>
    <xf numFmtId="0" fontId="26" fillId="0" borderId="0" xfId="0" applyFont="1" applyAlignment="1">
      <alignment horizontal="center"/>
    </xf>
    <xf numFmtId="2" fontId="9" fillId="0" borderId="0" xfId="1" applyNumberFormat="1" applyFont="1" applyBorder="1" applyAlignment="1">
      <alignment horizontal="center"/>
    </xf>
    <xf numFmtId="2" fontId="26" fillId="0" borderId="0" xfId="1" applyNumberFormat="1" applyFont="1" applyBorder="1" applyAlignment="1">
      <alignment horizontal="center"/>
    </xf>
    <xf numFmtId="44" fontId="9" fillId="0" borderId="19" xfId="1" applyFont="1" applyBorder="1" applyAlignment="1">
      <alignment horizontal="center"/>
    </xf>
    <xf numFmtId="0" fontId="26" fillId="0" borderId="20" xfId="0" applyFont="1" applyBorder="1" applyAlignment="1">
      <alignment wrapText="1"/>
    </xf>
    <xf numFmtId="0" fontId="9" fillId="0" borderId="21" xfId="0" applyFont="1" applyBorder="1" applyAlignment="1">
      <alignment wrapText="1"/>
    </xf>
    <xf numFmtId="0" fontId="9" fillId="0" borderId="21" xfId="0" applyFont="1" applyBorder="1"/>
    <xf numFmtId="0" fontId="9" fillId="0" borderId="21" xfId="0" applyFont="1" applyBorder="1" applyAlignment="1">
      <alignment horizontal="center"/>
    </xf>
    <xf numFmtId="2" fontId="9" fillId="0" borderId="21" xfId="1" applyNumberFormat="1" applyFont="1" applyBorder="1" applyAlignment="1">
      <alignment horizontal="center"/>
    </xf>
    <xf numFmtId="44" fontId="9" fillId="0" borderId="21" xfId="1" applyFont="1" applyBorder="1" applyAlignment="1">
      <alignment horizontal="center"/>
    </xf>
    <xf numFmtId="0" fontId="9" fillId="4" borderId="21" xfId="0" applyFont="1" applyFill="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2" fontId="8" fillId="0" borderId="0" xfId="2" applyNumberFormat="1" applyFont="1" applyAlignment="1" applyProtection="1">
      <alignment horizontal="center"/>
      <protection locked="0"/>
    </xf>
    <xf numFmtId="2" fontId="8" fillId="0" borderId="0" xfId="2" applyNumberFormat="1" applyFont="1" applyAlignment="1" applyProtection="1">
      <alignment horizontal="center" vertical="center"/>
      <protection locked="0"/>
    </xf>
    <xf numFmtId="2" fontId="10" fillId="0" borderId="0" xfId="2" applyNumberFormat="1" applyFont="1" applyAlignment="1" applyProtection="1">
      <alignment horizontal="center" vertical="center"/>
      <protection locked="0"/>
    </xf>
    <xf numFmtId="0" fontId="10" fillId="0" borderId="12" xfId="0" applyFont="1" applyBorder="1" applyAlignment="1" applyProtection="1">
      <alignment horizontal="center" wrapText="1"/>
      <protection locked="0"/>
    </xf>
    <xf numFmtId="2" fontId="10" fillId="0" borderId="5" xfId="0" applyNumberFormat="1" applyFont="1" applyBorder="1" applyAlignment="1" applyProtection="1">
      <alignment horizontal="center" wrapText="1"/>
      <protection locked="0"/>
    </xf>
    <xf numFmtId="44" fontId="10" fillId="0" borderId="13" xfId="1" applyFont="1" applyBorder="1" applyAlignment="1">
      <alignment horizontal="center" wrapText="1"/>
    </xf>
    <xf numFmtId="44" fontId="9" fillId="0" borderId="8" xfId="1" applyFont="1" applyBorder="1" applyAlignment="1">
      <alignment horizontal="center"/>
    </xf>
    <xf numFmtId="170" fontId="15" fillId="0" borderId="8" xfId="0" applyNumberFormat="1" applyFont="1" applyBorder="1" applyAlignment="1">
      <alignment horizontal="left" wrapText="1"/>
    </xf>
    <xf numFmtId="0" fontId="15" fillId="0" borderId="8" xfId="0" applyFont="1" applyBorder="1" applyAlignment="1">
      <alignment horizontal="left" wrapText="1"/>
    </xf>
    <xf numFmtId="170" fontId="15" fillId="0" borderId="14" xfId="0" applyNumberFormat="1" applyFont="1" applyBorder="1" applyAlignment="1">
      <alignment horizontal="left" wrapText="1"/>
    </xf>
    <xf numFmtId="171" fontId="15" fillId="0" borderId="16" xfId="0" applyNumberFormat="1" applyFont="1" applyBorder="1" applyAlignment="1">
      <alignment horizontal="left" wrapText="1"/>
    </xf>
    <xf numFmtId="2" fontId="15" fillId="0" borderId="8" xfId="0" applyNumberFormat="1" applyFont="1" applyBorder="1" applyAlignment="1">
      <alignment horizontal="left" wrapText="1"/>
    </xf>
    <xf numFmtId="171" fontId="15" fillId="0" borderId="8" xfId="0" applyNumberFormat="1" applyFont="1" applyBorder="1" applyAlignment="1">
      <alignment horizontal="left" wrapText="1"/>
    </xf>
    <xf numFmtId="0" fontId="0" fillId="0" borderId="8" xfId="0" applyBorder="1" applyAlignment="1">
      <alignment horizontal="left" wrapText="1"/>
    </xf>
    <xf numFmtId="44" fontId="15" fillId="0" borderId="8" xfId="1" applyFont="1" applyBorder="1" applyAlignment="1">
      <alignment horizontal="left" wrapText="1"/>
    </xf>
    <xf numFmtId="44" fontId="15" fillId="0" borderId="14" xfId="1" applyFont="1" applyBorder="1" applyAlignment="1">
      <alignment horizontal="center" wrapText="1"/>
    </xf>
    <xf numFmtId="171" fontId="15" fillId="0" borderId="16" xfId="0" applyNumberFormat="1" applyFont="1" applyBorder="1" applyAlignment="1">
      <alignment horizontal="center" wrapText="1"/>
    </xf>
    <xf numFmtId="0" fontId="15" fillId="0" borderId="14" xfId="0" applyFont="1" applyBorder="1" applyAlignment="1">
      <alignment horizontal="left" wrapText="1"/>
    </xf>
    <xf numFmtId="170" fontId="15" fillId="0" borderId="8"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14" xfId="0" applyFont="1" applyBorder="1" applyAlignment="1">
      <alignment horizontal="left" vertical="center" wrapText="1"/>
    </xf>
    <xf numFmtId="0" fontId="9" fillId="0" borderId="8" xfId="0" applyFont="1" applyBorder="1" applyAlignment="1">
      <alignment horizontal="left" vertical="center"/>
    </xf>
    <xf numFmtId="171" fontId="15" fillId="0" borderId="16" xfId="0" applyNumberFormat="1" applyFont="1" applyBorder="1" applyAlignment="1">
      <alignment horizontal="left" vertical="center" wrapText="1"/>
    </xf>
    <xf numFmtId="2" fontId="15" fillId="0" borderId="8" xfId="0" applyNumberFormat="1" applyFont="1" applyBorder="1" applyAlignment="1">
      <alignment horizontal="left" vertical="center" wrapText="1"/>
    </xf>
    <xf numFmtId="171" fontId="15" fillId="0" borderId="8" xfId="0" applyNumberFormat="1" applyFont="1" applyBorder="1" applyAlignment="1">
      <alignment horizontal="left" vertical="center" wrapText="1"/>
    </xf>
    <xf numFmtId="0" fontId="0" fillId="0" borderId="8" xfId="0" applyBorder="1" applyAlignment="1">
      <alignment horizontal="left" vertical="center" wrapText="1"/>
    </xf>
    <xf numFmtId="44" fontId="15" fillId="0" borderId="8" xfId="1" applyFont="1" applyBorder="1" applyAlignment="1">
      <alignment horizontal="left" vertical="center" wrapText="1"/>
    </xf>
    <xf numFmtId="0" fontId="9" fillId="4" borderId="0" xfId="0" applyFont="1" applyFill="1" applyAlignment="1">
      <alignment horizontal="left" vertical="center"/>
    </xf>
    <xf numFmtId="44" fontId="15" fillId="0" borderId="14" xfId="1" applyFont="1" applyBorder="1" applyAlignment="1">
      <alignment horizontal="left" vertical="center" wrapText="1"/>
    </xf>
    <xf numFmtId="44" fontId="9" fillId="0" borderId="8" xfId="1" applyFont="1" applyBorder="1" applyAlignment="1">
      <alignment horizontal="left" vertic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28" fillId="0" borderId="0" xfId="0" applyFont="1" applyAlignment="1">
      <alignment horizontal="left" vertical="center"/>
    </xf>
    <xf numFmtId="1" fontId="28" fillId="0" borderId="0" xfId="0" applyNumberFormat="1" applyFont="1" applyAlignment="1">
      <alignment horizontal="right" vertical="center" wrapText="1"/>
    </xf>
    <xf numFmtId="167" fontId="9" fillId="0" borderId="0" xfId="1" applyNumberFormat="1" applyFont="1"/>
    <xf numFmtId="1" fontId="9" fillId="0" borderId="0" xfId="0" applyNumberFormat="1" applyFont="1"/>
    <xf numFmtId="44" fontId="9" fillId="0" borderId="0" xfId="1" applyFont="1" applyFill="1" applyAlignment="1">
      <alignment horizontal="center"/>
    </xf>
    <xf numFmtId="2" fontId="9" fillId="0" borderId="0" xfId="1" applyNumberFormat="1" applyFont="1" applyFill="1" applyAlignment="1">
      <alignment horizontal="center"/>
    </xf>
    <xf numFmtId="167" fontId="9" fillId="0" borderId="0" xfId="1" applyNumberFormat="1" applyFont="1" applyFill="1"/>
    <xf numFmtId="44" fontId="8" fillId="0" borderId="0" xfId="1" applyFont="1" applyFill="1" applyAlignment="1" applyProtection="1">
      <alignment horizontal="center"/>
      <protection locked="0"/>
    </xf>
    <xf numFmtId="44" fontId="8" fillId="0" borderId="0" xfId="1" applyFont="1" applyFill="1" applyAlignment="1" applyProtection="1">
      <alignment horizontal="center" vertical="center"/>
      <protection locked="0"/>
    </xf>
    <xf numFmtId="44" fontId="10" fillId="0" borderId="0" xfId="1" applyFont="1" applyFill="1" applyAlignment="1" applyProtection="1">
      <alignment horizontal="center" vertical="center"/>
      <protection locked="0"/>
    </xf>
    <xf numFmtId="44" fontId="11" fillId="0" borderId="2" xfId="1" applyFont="1" applyFill="1" applyBorder="1" applyAlignment="1" applyProtection="1">
      <alignment horizontal="center"/>
      <protection locked="0"/>
    </xf>
    <xf numFmtId="44" fontId="8" fillId="3" borderId="0" xfId="1" applyFont="1" applyFill="1" applyBorder="1" applyAlignment="1" applyProtection="1">
      <protection locked="0"/>
    </xf>
    <xf numFmtId="165" fontId="13" fillId="0" borderId="5" xfId="1" applyNumberFormat="1" applyFont="1" applyFill="1" applyBorder="1" applyAlignment="1">
      <alignment horizontal="center" wrapText="1"/>
    </xf>
    <xf numFmtId="44" fontId="13" fillId="0" borderId="5" xfId="1" applyFont="1" applyFill="1" applyBorder="1" applyAlignment="1">
      <alignment horizontal="center" wrapText="1"/>
    </xf>
    <xf numFmtId="1" fontId="28" fillId="0" borderId="0" xfId="0" applyNumberFormat="1" applyFont="1" applyAlignment="1">
      <alignment horizontal="center" vertical="center" wrapText="1"/>
    </xf>
    <xf numFmtId="167" fontId="9" fillId="0" borderId="0" xfId="1" applyNumberFormat="1" applyFont="1" applyFill="1" applyAlignment="1">
      <alignment horizontal="center"/>
    </xf>
    <xf numFmtId="1" fontId="9" fillId="0" borderId="0" xfId="0" applyNumberFormat="1" applyFont="1" applyAlignment="1">
      <alignment horizontal="center"/>
    </xf>
    <xf numFmtId="44" fontId="9" fillId="0" borderId="0" xfId="1" applyFont="1" applyAlignment="1">
      <alignment horizontal="center"/>
    </xf>
    <xf numFmtId="0" fontId="9" fillId="0" borderId="0" xfId="0" applyFont="1" applyAlignment="1">
      <alignment horizontal="center"/>
    </xf>
    <xf numFmtId="0" fontId="8" fillId="0" borderId="12" xfId="0" applyFont="1" applyBorder="1" applyAlignment="1" applyProtection="1">
      <alignment horizontal="center" wrapText="1"/>
      <protection locked="0"/>
    </xf>
    <xf numFmtId="0" fontId="29" fillId="0" borderId="8" xfId="0" applyFont="1" applyBorder="1"/>
    <xf numFmtId="0" fontId="30" fillId="8" borderId="8" xfId="0" applyFont="1" applyFill="1" applyBorder="1" applyAlignment="1">
      <alignment horizontal="left" vertical="center"/>
    </xf>
    <xf numFmtId="0" fontId="30" fillId="8" borderId="8" xfId="0" applyFont="1" applyFill="1" applyBorder="1" applyAlignment="1">
      <alignment horizontal="center" vertical="center"/>
    </xf>
    <xf numFmtId="0" fontId="26" fillId="0" borderId="8" xfId="0" applyFont="1" applyBorder="1" applyAlignment="1">
      <alignment horizontal="center"/>
    </xf>
    <xf numFmtId="0" fontId="30" fillId="0" borderId="8" xfId="0" applyFont="1" applyBorder="1" applyAlignment="1">
      <alignment horizontal="center"/>
    </xf>
    <xf numFmtId="168" fontId="30" fillId="8" borderId="8" xfId="0" applyNumberFormat="1" applyFont="1" applyFill="1" applyBorder="1" applyAlignment="1">
      <alignment horizontal="center" vertical="center"/>
    </xf>
    <xf numFmtId="0" fontId="30" fillId="0" borderId="8" xfId="0" applyFont="1" applyBorder="1" applyAlignment="1">
      <alignment horizontal="center" vertical="center"/>
    </xf>
    <xf numFmtId="172" fontId="26" fillId="0" borderId="8" xfId="1" applyNumberFormat="1" applyFont="1" applyBorder="1" applyAlignment="1">
      <alignment horizontal="center"/>
    </xf>
    <xf numFmtId="0" fontId="26" fillId="4" borderId="8" xfId="0" applyFont="1" applyFill="1" applyBorder="1" applyAlignment="1">
      <alignment horizontal="center"/>
    </xf>
    <xf numFmtId="7" fontId="26" fillId="0" borderId="8" xfId="1" applyNumberFormat="1" applyFont="1" applyBorder="1" applyAlignment="1">
      <alignment horizontal="center"/>
    </xf>
    <xf numFmtId="2" fontId="26" fillId="0" borderId="8" xfId="1" applyNumberFormat="1" applyFont="1" applyBorder="1" applyAlignment="1">
      <alignment horizontal="center"/>
    </xf>
    <xf numFmtId="7" fontId="26" fillId="0" borderId="8" xfId="1" applyNumberFormat="1" applyFont="1" applyBorder="1" applyAlignment="1">
      <alignment horizontal="center" vertical="center"/>
    </xf>
    <xf numFmtId="0" fontId="26" fillId="8" borderId="8" xfId="0" applyFont="1" applyFill="1" applyBorder="1" applyAlignment="1">
      <alignment horizontal="left" vertical="center"/>
    </xf>
    <xf numFmtId="0" fontId="26" fillId="8" borderId="8" xfId="0" applyFont="1" applyFill="1" applyBorder="1" applyAlignment="1">
      <alignment horizontal="center" vertical="center"/>
    </xf>
    <xf numFmtId="0" fontId="26" fillId="8" borderId="24" xfId="0" applyFont="1" applyFill="1" applyBorder="1" applyAlignment="1">
      <alignment horizontal="left" vertical="center"/>
    </xf>
    <xf numFmtId="0" fontId="26" fillId="8" borderId="7" xfId="0" applyFont="1" applyFill="1" applyBorder="1" applyAlignment="1">
      <alignment horizontal="left" vertical="center"/>
    </xf>
    <xf numFmtId="0" fontId="26" fillId="0" borderId="24" xfId="0" applyFont="1" applyBorder="1" applyAlignment="1">
      <alignment horizontal="left" vertical="center"/>
    </xf>
    <xf numFmtId="0" fontId="26" fillId="0" borderId="8" xfId="0" applyFont="1" applyBorder="1" applyAlignment="1">
      <alignment horizontal="center" vertical="center"/>
    </xf>
    <xf numFmtId="0" fontId="26" fillId="0" borderId="8" xfId="0" applyFont="1" applyBorder="1" applyAlignment="1">
      <alignment horizontal="left" vertical="center"/>
    </xf>
    <xf numFmtId="0" fontId="26" fillId="0" borderId="25" xfId="0" applyFont="1" applyBorder="1" applyAlignment="1">
      <alignment horizontal="left" vertical="center"/>
    </xf>
    <xf numFmtId="0" fontId="26" fillId="0" borderId="7" xfId="0" applyFont="1" applyBorder="1" applyAlignment="1">
      <alignment horizontal="left" vertical="center"/>
    </xf>
    <xf numFmtId="0" fontId="26" fillId="0" borderId="26" xfId="0" applyFont="1" applyBorder="1" applyAlignment="1">
      <alignment horizontal="left" vertical="center"/>
    </xf>
    <xf numFmtId="170" fontId="26" fillId="0" borderId="8" xfId="0" applyNumberFormat="1" applyFont="1" applyBorder="1" applyAlignment="1">
      <alignment horizontal="center" vertical="center"/>
    </xf>
    <xf numFmtId="0" fontId="30" fillId="8" borderId="14" xfId="0" applyFont="1" applyFill="1" applyBorder="1" applyAlignment="1">
      <alignment horizontal="center" vertical="center"/>
    </xf>
    <xf numFmtId="7" fontId="9" fillId="0" borderId="8" xfId="1" applyNumberFormat="1" applyFont="1" applyBorder="1" applyAlignment="1">
      <alignment horizontal="center" vertical="center"/>
    </xf>
    <xf numFmtId="0" fontId="9" fillId="4" borderId="8" xfId="0" applyFont="1" applyFill="1" applyBorder="1" applyAlignment="1">
      <alignment horizontal="center"/>
    </xf>
    <xf numFmtId="168" fontId="9" fillId="0" borderId="8" xfId="1" applyNumberFormat="1" applyFont="1" applyBorder="1" applyAlignment="1">
      <alignment horizontal="center"/>
    </xf>
    <xf numFmtId="7" fontId="9" fillId="0" borderId="8" xfId="1" applyNumberFormat="1" applyFont="1" applyBorder="1" applyAlignment="1">
      <alignment horizontal="center"/>
    </xf>
    <xf numFmtId="0" fontId="30" fillId="8" borderId="15" xfId="0" applyFont="1" applyFill="1" applyBorder="1" applyAlignment="1">
      <alignment horizontal="center" vertical="center"/>
    </xf>
    <xf numFmtId="168" fontId="9" fillId="0" borderId="8" xfId="1" applyNumberFormat="1" applyFont="1" applyBorder="1" applyAlignment="1">
      <alignment horizontal="center" vertical="center"/>
    </xf>
    <xf numFmtId="0" fontId="26" fillId="8" borderId="14" xfId="0" applyFont="1" applyFill="1" applyBorder="1" applyAlignment="1">
      <alignment horizontal="center" vertical="center"/>
    </xf>
    <xf numFmtId="0" fontId="26" fillId="8" borderId="15" xfId="0" applyFont="1" applyFill="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170" fontId="26" fillId="0" borderId="14" xfId="0" applyNumberFormat="1" applyFont="1" applyBorder="1" applyAlignment="1">
      <alignment horizontal="center" vertical="center"/>
    </xf>
    <xf numFmtId="170" fontId="26" fillId="0" borderId="15" xfId="0" applyNumberFormat="1" applyFont="1" applyBorder="1" applyAlignment="1">
      <alignment horizontal="center" vertical="center"/>
    </xf>
    <xf numFmtId="0" fontId="9" fillId="8" borderId="0" xfId="0" applyFont="1" applyFill="1"/>
    <xf numFmtId="0" fontId="9" fillId="8" borderId="0" xfId="0" applyFont="1" applyFill="1" applyAlignment="1">
      <alignment horizontal="center"/>
    </xf>
    <xf numFmtId="44" fontId="9" fillId="8" borderId="0" xfId="1" applyFont="1" applyFill="1" applyAlignment="1">
      <alignment horizontal="center"/>
    </xf>
    <xf numFmtId="2" fontId="10" fillId="6" borderId="5" xfId="1" applyNumberFormat="1" applyFont="1" applyFill="1" applyBorder="1" applyAlignment="1" applyProtection="1">
      <alignment horizontal="center" wrapText="1"/>
      <protection locked="0"/>
    </xf>
    <xf numFmtId="2" fontId="8" fillId="0" borderId="5" xfId="1" applyNumberFormat="1" applyFont="1" applyBorder="1" applyAlignment="1">
      <alignment horizontal="center" wrapText="1"/>
    </xf>
    <xf numFmtId="2" fontId="10" fillId="9" borderId="5" xfId="1" applyNumberFormat="1" applyFont="1" applyFill="1" applyBorder="1" applyAlignment="1" applyProtection="1">
      <alignment horizontal="center" wrapText="1"/>
      <protection locked="0"/>
    </xf>
    <xf numFmtId="0" fontId="7" fillId="0" borderId="0" xfId="0" applyFont="1" applyAlignment="1">
      <alignment horizontal="left"/>
    </xf>
    <xf numFmtId="0" fontId="7" fillId="0" borderId="0" xfId="0" applyFont="1" applyAlignment="1">
      <alignment vertical="top"/>
    </xf>
    <xf numFmtId="0" fontId="7" fillId="0" borderId="0" xfId="0" quotePrefix="1" applyFont="1" applyAlignment="1">
      <alignment horizontal="left"/>
    </xf>
    <xf numFmtId="0" fontId="7" fillId="0" borderId="0" xfId="0" applyFont="1" applyAlignment="1">
      <alignment vertical="center"/>
    </xf>
    <xf numFmtId="0" fontId="15" fillId="0" borderId="8" xfId="4" applyFont="1" applyBorder="1" applyAlignment="1" applyProtection="1">
      <alignment horizontal="center" vertical="center" wrapText="1"/>
      <protection locked="0"/>
    </xf>
    <xf numFmtId="44" fontId="16" fillId="0" borderId="24" xfId="4" applyNumberFormat="1" applyFont="1" applyBorder="1" applyAlignment="1" applyProtection="1">
      <alignment horizontal="center" wrapText="1"/>
      <protection locked="0"/>
    </xf>
    <xf numFmtId="165" fontId="16" fillId="0" borderId="24" xfId="1" applyNumberFormat="1" applyFont="1" applyFill="1" applyBorder="1" applyAlignment="1" applyProtection="1">
      <alignment horizontal="center" wrapText="1"/>
      <protection locked="0"/>
    </xf>
    <xf numFmtId="169" fontId="16" fillId="0" borderId="24" xfId="1" applyNumberFormat="1" applyFont="1" applyFill="1" applyBorder="1" applyAlignment="1" applyProtection="1">
      <alignment horizontal="center" wrapText="1"/>
      <protection locked="0"/>
    </xf>
    <xf numFmtId="173" fontId="16" fillId="0" borderId="24" xfId="4" applyNumberFormat="1" applyFont="1" applyBorder="1" applyAlignment="1" applyProtection="1">
      <alignment horizontal="center" wrapText="1"/>
      <protection locked="0"/>
    </xf>
    <xf numFmtId="0" fontId="15" fillId="0" borderId="8" xfId="6" applyFont="1" applyBorder="1" applyAlignment="1" applyProtection="1">
      <alignment horizontal="center" vertical="center" wrapText="1"/>
      <protection locked="0"/>
    </xf>
    <xf numFmtId="49" fontId="15" fillId="0" borderId="8" xfId="7" quotePrefix="1" applyNumberFormat="1" applyFont="1" applyBorder="1" applyAlignment="1" applyProtection="1">
      <alignment horizontal="center" vertical="center" wrapText="1"/>
      <protection locked="0"/>
    </xf>
    <xf numFmtId="49" fontId="15" fillId="0" borderId="8" xfId="7" applyNumberFormat="1" applyFont="1" applyBorder="1" applyAlignment="1" applyProtection="1">
      <alignment horizontal="center" vertical="center" wrapText="1"/>
      <protection locked="0"/>
    </xf>
    <xf numFmtId="165" fontId="16" fillId="0" borderId="24" xfId="1" applyNumberFormat="1" applyFont="1" applyBorder="1" applyAlignment="1" applyProtection="1">
      <alignment horizontal="center" wrapText="1"/>
      <protection locked="0"/>
    </xf>
    <xf numFmtId="165" fontId="15" fillId="0" borderId="8" xfId="1" applyNumberFormat="1"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 fontId="0" fillId="0" borderId="8" xfId="0" applyNumberFormat="1" applyBorder="1" applyAlignment="1" applyProtection="1">
      <alignment horizontal="center" vertical="center" wrapText="1"/>
      <protection locked="0"/>
    </xf>
    <xf numFmtId="2" fontId="0" fillId="0" borderId="8" xfId="0" applyNumberFormat="1" applyBorder="1" applyAlignment="1" applyProtection="1">
      <alignment horizontal="center" vertical="center" wrapText="1"/>
      <protection locked="0"/>
    </xf>
    <xf numFmtId="0" fontId="0" fillId="0" borderId="0" xfId="0" applyAlignment="1" applyProtection="1">
      <alignment horizontal="left" vertical="center"/>
      <protection locked="0"/>
    </xf>
    <xf numFmtId="4" fontId="15" fillId="0" borderId="8" xfId="5" applyNumberFormat="1" applyFont="1" applyFill="1" applyBorder="1" applyAlignment="1" applyProtection="1">
      <alignment horizontal="center" vertical="center" wrapText="1"/>
      <protection locked="0"/>
    </xf>
    <xf numFmtId="2" fontId="15" fillId="0" borderId="8" xfId="5" applyNumberFormat="1" applyFont="1" applyFill="1" applyBorder="1" applyAlignment="1" applyProtection="1">
      <alignment horizontal="center" vertical="center" wrapText="1"/>
      <protection locked="0"/>
    </xf>
    <xf numFmtId="0" fontId="23" fillId="0" borderId="0" xfId="0" applyFont="1"/>
    <xf numFmtId="174" fontId="9" fillId="0" borderId="0" xfId="0" applyNumberFormat="1" applyFont="1" applyAlignment="1">
      <alignment horizontal="center"/>
    </xf>
    <xf numFmtId="0" fontId="7" fillId="10" borderId="0" xfId="0" applyFont="1" applyFill="1" applyAlignment="1">
      <alignment horizontal="center"/>
    </xf>
    <xf numFmtId="8" fontId="9" fillId="0" borderId="0" xfId="1" applyNumberFormat="1" applyFont="1" applyAlignment="1">
      <alignment horizontal="center"/>
    </xf>
    <xf numFmtId="0" fontId="9" fillId="10" borderId="0" xfId="0" applyFont="1" applyFill="1" applyAlignment="1">
      <alignment horizontal="center"/>
    </xf>
    <xf numFmtId="2" fontId="7" fillId="0" borderId="0" xfId="1" applyNumberFormat="1" applyFont="1" applyAlignment="1">
      <alignment horizontal="center"/>
    </xf>
    <xf numFmtId="0" fontId="7" fillId="4" borderId="0" xfId="0" applyFont="1" applyFill="1" applyAlignment="1">
      <alignment horizontal="center"/>
    </xf>
    <xf numFmtId="0" fontId="7" fillId="0" borderId="0" xfId="0" applyFont="1" applyAlignment="1">
      <alignment wrapText="1"/>
    </xf>
    <xf numFmtId="0" fontId="34" fillId="0" borderId="0" xfId="10" applyFont="1" applyAlignment="1">
      <alignment horizontal="left" vertical="center"/>
    </xf>
    <xf numFmtId="0" fontId="34" fillId="0" borderId="0" xfId="10" applyFont="1" applyAlignment="1">
      <alignment horizontal="center"/>
    </xf>
    <xf numFmtId="1" fontId="34" fillId="0" borderId="0" xfId="1" applyNumberFormat="1" applyFont="1" applyBorder="1" applyAlignment="1">
      <alignment horizontal="center"/>
    </xf>
    <xf numFmtId="2" fontId="34" fillId="0" borderId="0" xfId="1" applyNumberFormat="1" applyFont="1" applyBorder="1" applyAlignment="1">
      <alignment horizontal="center"/>
    </xf>
    <xf numFmtId="167" fontId="9" fillId="0" borderId="0" xfId="1" applyNumberFormat="1" applyFont="1" applyBorder="1" applyAlignment="1">
      <alignment horizontal="center"/>
    </xf>
    <xf numFmtId="0" fontId="34" fillId="0" borderId="0" xfId="10" applyFont="1" applyAlignment="1">
      <alignment horizontal="center" vertical="center" wrapText="1"/>
    </xf>
    <xf numFmtId="2" fontId="2" fillId="0" borderId="0" xfId="0" applyNumberFormat="1" applyFont="1" applyAlignment="1">
      <alignment horizontal="center" vertical="center" wrapText="1"/>
    </xf>
    <xf numFmtId="0" fontId="34" fillId="0" borderId="0" xfId="10" applyFont="1" applyAlignment="1">
      <alignment horizontal="left"/>
    </xf>
    <xf numFmtId="1" fontId="2" fillId="0" borderId="0" xfId="0" applyNumberFormat="1" applyFont="1" applyAlignment="1">
      <alignment horizontal="center"/>
    </xf>
    <xf numFmtId="2" fontId="2" fillId="0" borderId="0" xfId="0" applyNumberFormat="1" applyFont="1" applyAlignment="1">
      <alignment horizontal="center"/>
    </xf>
    <xf numFmtId="0" fontId="34" fillId="0" borderId="0" xfId="1" applyNumberFormat="1" applyFont="1" applyBorder="1" applyAlignment="1">
      <alignment horizontal="center" vertical="center" wrapText="1"/>
    </xf>
    <xf numFmtId="2" fontId="34" fillId="0" borderId="0" xfId="1" applyNumberFormat="1" applyFont="1" applyBorder="1" applyAlignment="1">
      <alignment horizontal="center" vertical="center" wrapText="1"/>
    </xf>
    <xf numFmtId="0" fontId="2" fillId="0" borderId="0" xfId="0" applyFont="1" applyAlignment="1">
      <alignment horizontal="center" vertical="center" wrapText="1"/>
    </xf>
    <xf numFmtId="0" fontId="34" fillId="0" borderId="0" xfId="0" applyFont="1" applyAlignment="1">
      <alignment horizontal="left"/>
    </xf>
    <xf numFmtId="0" fontId="34" fillId="0" borderId="0" xfId="0" applyFont="1" applyAlignment="1">
      <alignment horizontal="center" vertical="center"/>
    </xf>
    <xf numFmtId="0" fontId="34" fillId="0" borderId="0" xfId="0" applyFont="1" applyAlignment="1">
      <alignment horizontal="left" vertical="center"/>
    </xf>
    <xf numFmtId="0" fontId="7" fillId="0" borderId="8" xfId="0" applyFont="1" applyBorder="1" applyAlignment="1">
      <alignment horizontal="left" vertical="center"/>
    </xf>
    <xf numFmtId="0" fontId="8" fillId="0" borderId="8" xfId="2" applyFont="1" applyBorder="1" applyAlignment="1" applyProtection="1">
      <alignment horizontal="left"/>
      <protection locked="0"/>
    </xf>
    <xf numFmtId="2" fontId="8" fillId="0" borderId="8" xfId="2" applyNumberFormat="1" applyFont="1" applyBorder="1" applyAlignment="1" applyProtection="1">
      <alignment horizontal="center"/>
      <protection locked="0"/>
    </xf>
    <xf numFmtId="0" fontId="8" fillId="0" borderId="8" xfId="2" applyFont="1" applyBorder="1" applyAlignment="1" applyProtection="1">
      <alignment horizontal="center"/>
      <protection locked="0"/>
    </xf>
    <xf numFmtId="0" fontId="8" fillId="0" borderId="8" xfId="2" applyFont="1" applyBorder="1" applyAlignment="1" applyProtection="1">
      <alignment horizontal="center" wrapText="1"/>
      <protection locked="0"/>
    </xf>
    <xf numFmtId="2" fontId="8" fillId="0" borderId="8" xfId="1" applyNumberFormat="1" applyFont="1" applyBorder="1" applyAlignment="1" applyProtection="1">
      <alignment horizontal="center"/>
      <protection locked="0"/>
    </xf>
    <xf numFmtId="169" fontId="8" fillId="0" borderId="8" xfId="1" applyNumberFormat="1" applyFont="1" applyBorder="1" applyAlignment="1" applyProtection="1">
      <alignment horizontal="center"/>
      <protection locked="0"/>
    </xf>
    <xf numFmtId="44" fontId="8" fillId="0" borderId="8" xfId="1" applyFont="1" applyBorder="1" applyAlignment="1" applyProtection="1">
      <alignment horizontal="center"/>
      <protection locked="0"/>
    </xf>
    <xf numFmtId="0" fontId="8" fillId="4" borderId="8" xfId="2" applyFont="1" applyFill="1" applyBorder="1" applyAlignment="1">
      <alignment horizontal="center"/>
    </xf>
    <xf numFmtId="44" fontId="8" fillId="0" borderId="8" xfId="1" applyFont="1" applyBorder="1" applyAlignment="1">
      <alignment horizontal="center"/>
    </xf>
    <xf numFmtId="44" fontId="7" fillId="0" borderId="8" xfId="1" applyFont="1" applyBorder="1" applyAlignment="1">
      <alignment horizontal="center" vertical="center"/>
    </xf>
    <xf numFmtId="0" fontId="7" fillId="0" borderId="8" xfId="0" applyFont="1" applyBorder="1" applyAlignment="1">
      <alignment horizontal="center" vertical="center"/>
    </xf>
    <xf numFmtId="1" fontId="8" fillId="0" borderId="8" xfId="2" applyNumberFormat="1" applyFont="1" applyBorder="1" applyAlignment="1" applyProtection="1">
      <alignment horizontal="left" vertical="center"/>
      <protection locked="0"/>
    </xf>
    <xf numFmtId="2" fontId="8" fillId="0" borderId="8" xfId="2" applyNumberFormat="1" applyFont="1" applyBorder="1" applyAlignment="1" applyProtection="1">
      <alignment horizontal="center" vertical="center"/>
      <protection locked="0"/>
    </xf>
    <xf numFmtId="1" fontId="8" fillId="0" borderId="8" xfId="2" applyNumberFormat="1" applyFont="1" applyBorder="1" applyAlignment="1" applyProtection="1">
      <alignment horizontal="center" vertical="center"/>
      <protection locked="0"/>
    </xf>
    <xf numFmtId="1" fontId="8" fillId="0" borderId="8" xfId="2" applyNumberFormat="1" applyFont="1" applyBorder="1" applyAlignment="1" applyProtection="1">
      <alignment horizontal="center" vertical="center" wrapText="1"/>
      <protection locked="0"/>
    </xf>
    <xf numFmtId="2" fontId="8" fillId="0" borderId="8" xfId="1" applyNumberFormat="1" applyFont="1" applyBorder="1" applyAlignment="1" applyProtection="1">
      <alignment horizontal="center" vertical="center"/>
      <protection locked="0"/>
    </xf>
    <xf numFmtId="169" fontId="8" fillId="0" borderId="8" xfId="1" applyNumberFormat="1" applyFont="1" applyBorder="1" applyAlignment="1" applyProtection="1">
      <alignment horizontal="center" vertical="center"/>
      <protection locked="0"/>
    </xf>
    <xf numFmtId="44" fontId="8" fillId="0" borderId="8" xfId="1" applyFont="1" applyBorder="1" applyAlignment="1" applyProtection="1">
      <alignment horizontal="center" vertical="center"/>
      <protection locked="0"/>
    </xf>
    <xf numFmtId="1" fontId="8" fillId="4" borderId="8" xfId="2" applyNumberFormat="1" applyFont="1" applyFill="1" applyBorder="1" applyAlignment="1">
      <alignment horizontal="center" vertical="center"/>
    </xf>
    <xf numFmtId="44" fontId="8" fillId="0" borderId="8" xfId="1" applyFont="1" applyBorder="1" applyAlignment="1">
      <alignment horizontal="center" vertical="center"/>
    </xf>
    <xf numFmtId="44" fontId="9" fillId="0" borderId="8" xfId="1" applyFont="1" applyBorder="1" applyAlignment="1">
      <alignment horizontal="center" vertical="center"/>
    </xf>
    <xf numFmtId="0" fontId="9" fillId="0" borderId="8" xfId="0" applyFont="1" applyBorder="1" applyAlignment="1">
      <alignment horizontal="center" vertical="center"/>
    </xf>
    <xf numFmtId="164" fontId="10" fillId="0" borderId="8" xfId="2" applyNumberFormat="1" applyFont="1" applyBorder="1" applyAlignment="1" applyProtection="1">
      <alignment horizontal="left" vertical="center"/>
      <protection locked="0"/>
    </xf>
    <xf numFmtId="2" fontId="10" fillId="0" borderId="8" xfId="2" applyNumberFormat="1" applyFont="1" applyBorder="1" applyAlignment="1" applyProtection="1">
      <alignment horizontal="center" vertical="center"/>
      <protection locked="0"/>
    </xf>
    <xf numFmtId="164" fontId="10" fillId="0" borderId="8" xfId="2" applyNumberFormat="1" applyFont="1" applyBorder="1" applyAlignment="1" applyProtection="1">
      <alignment horizontal="center" vertical="center"/>
      <protection locked="0"/>
    </xf>
    <xf numFmtId="164" fontId="10" fillId="0" borderId="8" xfId="2" applyNumberFormat="1" applyFont="1" applyBorder="1" applyAlignment="1" applyProtection="1">
      <alignment horizontal="center" vertical="center" wrapText="1"/>
      <protection locked="0"/>
    </xf>
    <xf numFmtId="2" fontId="10" fillId="0" borderId="8" xfId="1" applyNumberFormat="1" applyFont="1" applyBorder="1" applyAlignment="1" applyProtection="1">
      <alignment horizontal="center" vertical="center"/>
      <protection locked="0"/>
    </xf>
    <xf numFmtId="169" fontId="10" fillId="0" borderId="8" xfId="1" applyNumberFormat="1" applyFont="1" applyBorder="1" applyAlignment="1" applyProtection="1">
      <alignment horizontal="center" vertical="center"/>
      <protection locked="0"/>
    </xf>
    <xf numFmtId="44" fontId="10" fillId="0" borderId="8" xfId="1" applyFont="1" applyBorder="1" applyAlignment="1" applyProtection="1">
      <alignment horizontal="center" vertical="center"/>
      <protection locked="0"/>
    </xf>
    <xf numFmtId="164" fontId="10" fillId="4" borderId="8" xfId="2" applyNumberFormat="1" applyFont="1" applyFill="1" applyBorder="1" applyAlignment="1">
      <alignment horizontal="center" vertical="center"/>
    </xf>
    <xf numFmtId="44" fontId="10" fillId="0" borderId="8" xfId="1" applyFont="1" applyBorder="1" applyAlignment="1">
      <alignment horizontal="center" vertical="center"/>
    </xf>
    <xf numFmtId="0" fontId="10" fillId="0" borderId="8" xfId="2" applyFont="1" applyBorder="1" applyAlignment="1" applyProtection="1">
      <alignment horizontal="center" vertical="center"/>
      <protection locked="0"/>
    </xf>
    <xf numFmtId="0" fontId="7" fillId="0" borderId="8" xfId="0" applyFont="1" applyBorder="1"/>
    <xf numFmtId="0" fontId="7" fillId="0" borderId="8" xfId="0" applyFont="1" applyBorder="1" applyProtection="1">
      <protection locked="0"/>
    </xf>
    <xf numFmtId="49" fontId="8" fillId="0" borderId="8" xfId="0" applyNumberFormat="1" applyFont="1" applyBorder="1" applyAlignment="1" applyProtection="1">
      <alignment horizontal="center"/>
      <protection locked="0"/>
    </xf>
    <xf numFmtId="0" fontId="8" fillId="0" borderId="8" xfId="0" applyFont="1" applyBorder="1" applyAlignment="1" applyProtection="1">
      <alignment horizontal="center"/>
      <protection locked="0"/>
    </xf>
    <xf numFmtId="2" fontId="11" fillId="0" borderId="8" xfId="0" applyNumberFormat="1" applyFont="1" applyBorder="1" applyAlignment="1" applyProtection="1">
      <alignment horizontal="center"/>
      <protection locked="0"/>
    </xf>
    <xf numFmtId="0" fontId="11" fillId="0" borderId="8" xfId="0" applyFont="1" applyBorder="1" applyAlignment="1" applyProtection="1">
      <alignment horizontal="center"/>
      <protection locked="0"/>
    </xf>
    <xf numFmtId="2" fontId="11" fillId="0" borderId="8" xfId="0" applyNumberFormat="1" applyFont="1" applyBorder="1" applyAlignment="1" applyProtection="1">
      <alignment horizontal="center" wrapText="1"/>
      <protection locked="0"/>
    </xf>
    <xf numFmtId="169" fontId="11" fillId="0" borderId="8" xfId="1" applyNumberFormat="1" applyFont="1" applyBorder="1" applyAlignment="1" applyProtection="1">
      <alignment horizontal="center"/>
      <protection locked="0"/>
    </xf>
    <xf numFmtId="44" fontId="11" fillId="0" borderId="8" xfId="1" applyFont="1" applyBorder="1" applyAlignment="1" applyProtection="1">
      <alignment horizontal="center"/>
      <protection locked="0"/>
    </xf>
    <xf numFmtId="165" fontId="7" fillId="4" borderId="8" xfId="0" applyNumberFormat="1" applyFont="1" applyFill="1" applyBorder="1" applyAlignment="1">
      <alignment horizontal="center"/>
    </xf>
    <xf numFmtId="44" fontId="8" fillId="2" borderId="8" xfId="1" applyFont="1" applyFill="1" applyBorder="1" applyAlignment="1">
      <alignment horizontal="center"/>
    </xf>
    <xf numFmtId="44" fontId="7" fillId="0" borderId="8" xfId="1" applyFont="1" applyBorder="1" applyAlignment="1">
      <alignment horizontal="center"/>
    </xf>
    <xf numFmtId="0" fontId="7" fillId="0" borderId="8" xfId="0" applyFont="1" applyBorder="1" applyAlignment="1">
      <alignment horizontal="center"/>
    </xf>
    <xf numFmtId="0" fontId="8" fillId="0" borderId="8" xfId="0" applyFont="1" applyBorder="1"/>
    <xf numFmtId="0" fontId="8" fillId="0" borderId="8" xfId="0" applyFont="1" applyBorder="1" applyAlignment="1" applyProtection="1">
      <alignment horizontal="center" wrapText="1"/>
      <protection locked="0"/>
    </xf>
    <xf numFmtId="49" fontId="10" fillId="0" borderId="8" xfId="0" applyNumberFormat="1"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2" fontId="10" fillId="0" borderId="8" xfId="0" applyNumberFormat="1" applyFont="1" applyBorder="1" applyAlignment="1" applyProtection="1">
      <alignment horizontal="center" wrapText="1"/>
      <protection locked="0"/>
    </xf>
    <xf numFmtId="0" fontId="12" fillId="0" borderId="8" xfId="0" applyFont="1" applyBorder="1" applyAlignment="1" applyProtection="1">
      <alignment horizontal="center" wrapText="1"/>
      <protection locked="0"/>
    </xf>
    <xf numFmtId="44" fontId="10" fillId="0" borderId="8" xfId="1" applyFont="1" applyBorder="1" applyAlignment="1" applyProtection="1">
      <alignment horizontal="center" wrapText="1"/>
      <protection locked="0"/>
    </xf>
    <xf numFmtId="166" fontId="8" fillId="0" borderId="8" xfId="1" applyNumberFormat="1" applyFont="1" applyBorder="1" applyAlignment="1">
      <alignment horizontal="center" wrapText="1"/>
    </xf>
    <xf numFmtId="2" fontId="14" fillId="0" borderId="8" xfId="1" applyNumberFormat="1" applyFont="1" applyBorder="1" applyAlignment="1">
      <alignment horizontal="center" wrapText="1"/>
    </xf>
    <xf numFmtId="169" fontId="14" fillId="0" borderId="8" xfId="1" applyNumberFormat="1" applyFont="1" applyBorder="1" applyAlignment="1">
      <alignment horizontal="center" wrapText="1"/>
    </xf>
    <xf numFmtId="44" fontId="14" fillId="0" borderId="8" xfId="1" applyFont="1" applyBorder="1" applyAlignment="1">
      <alignment horizontal="center" wrapText="1"/>
    </xf>
    <xf numFmtId="0" fontId="10" fillId="4" borderId="8" xfId="0" applyFont="1" applyFill="1" applyBorder="1" applyAlignment="1">
      <alignment horizontal="center" vertical="center" wrapText="1"/>
    </xf>
    <xf numFmtId="44" fontId="10" fillId="0" borderId="8" xfId="1" applyFont="1" applyBorder="1" applyAlignment="1">
      <alignment horizontal="center" wrapText="1"/>
    </xf>
    <xf numFmtId="2" fontId="9" fillId="0" borderId="8" xfId="0" applyNumberFormat="1" applyFont="1" applyBorder="1" applyAlignment="1">
      <alignment horizontal="center"/>
    </xf>
    <xf numFmtId="0" fontId="9" fillId="0" borderId="8" xfId="0" applyFont="1" applyBorder="1" applyAlignment="1">
      <alignment horizontal="center" wrapText="1"/>
    </xf>
    <xf numFmtId="2" fontId="9" fillId="0" borderId="8" xfId="1" applyNumberFormat="1" applyFont="1" applyBorder="1" applyAlignment="1">
      <alignment horizontal="center"/>
    </xf>
    <xf numFmtId="169" fontId="9" fillId="0" borderId="8" xfId="1" applyNumberFormat="1" applyFont="1" applyBorder="1" applyAlignment="1">
      <alignment horizontal="center"/>
    </xf>
    <xf numFmtId="0" fontId="9" fillId="0" borderId="8" xfId="0" applyFont="1" applyBorder="1" applyAlignment="1">
      <alignment wrapText="1"/>
    </xf>
    <xf numFmtId="8" fontId="9" fillId="0" borderId="8" xfId="0" applyNumberFormat="1" applyFont="1" applyBorder="1" applyAlignment="1">
      <alignment horizontal="center"/>
    </xf>
    <xf numFmtId="169" fontId="9" fillId="0" borderId="0" xfId="1" applyNumberFormat="1" applyFont="1" applyAlignment="1">
      <alignment horizontal="center"/>
    </xf>
    <xf numFmtId="0" fontId="8" fillId="0" borderId="8" xfId="2" applyFont="1" applyBorder="1" applyAlignment="1" applyProtection="1">
      <alignment horizontal="center" vertical="center"/>
      <protection locked="0"/>
    </xf>
    <xf numFmtId="0" fontId="7" fillId="0" borderId="8" xfId="0" applyFont="1" applyBorder="1" applyAlignment="1" applyProtection="1">
      <alignment horizontal="center"/>
      <protection locked="0"/>
    </xf>
    <xf numFmtId="0" fontId="9" fillId="0" borderId="8" xfId="0" applyFont="1" applyBorder="1" applyAlignment="1">
      <alignment horizontal="left"/>
    </xf>
    <xf numFmtId="49" fontId="8" fillId="0" borderId="8" xfId="0" applyNumberFormat="1" applyFont="1" applyBorder="1" applyAlignment="1" applyProtection="1">
      <alignment horizontal="left"/>
      <protection locked="0"/>
    </xf>
    <xf numFmtId="44" fontId="8" fillId="2" borderId="8" xfId="1" applyFont="1" applyFill="1" applyBorder="1" applyAlignment="1" applyProtection="1">
      <alignment horizontal="center"/>
      <protection locked="0"/>
    </xf>
    <xf numFmtId="49" fontId="8" fillId="3" borderId="8" xfId="0" applyNumberFormat="1" applyFont="1" applyFill="1" applyBorder="1" applyProtection="1">
      <protection locked="0"/>
    </xf>
    <xf numFmtId="0" fontId="8" fillId="3" borderId="8" xfId="0" applyFont="1" applyFill="1" applyBorder="1" applyProtection="1">
      <protection locked="0"/>
    </xf>
    <xf numFmtId="0" fontId="11" fillId="3" borderId="8" xfId="0" applyFont="1" applyFill="1" applyBorder="1" applyProtection="1">
      <protection locked="0"/>
    </xf>
    <xf numFmtId="44" fontId="11" fillId="3" borderId="8" xfId="1" applyFont="1" applyFill="1" applyBorder="1" applyAlignment="1" applyProtection="1">
      <protection locked="0"/>
    </xf>
    <xf numFmtId="44" fontId="8" fillId="3" borderId="8" xfId="1" applyFont="1" applyFill="1" applyBorder="1" applyAlignment="1" applyProtection="1">
      <protection locked="0"/>
    </xf>
    <xf numFmtId="165" fontId="13" fillId="0" borderId="8" xfId="1" applyNumberFormat="1" applyFont="1" applyBorder="1" applyAlignment="1">
      <alignment horizontal="center" wrapText="1"/>
    </xf>
    <xf numFmtId="44" fontId="13" fillId="0" borderId="8" xfId="1" applyFont="1" applyBorder="1" applyAlignment="1">
      <alignment horizontal="center" wrapText="1"/>
    </xf>
    <xf numFmtId="8" fontId="9" fillId="0" borderId="8" xfId="1" applyNumberFormat="1" applyFont="1" applyBorder="1" applyAlignment="1">
      <alignment horizontal="center"/>
    </xf>
    <xf numFmtId="0" fontId="27" fillId="0" borderId="0" xfId="0" applyFont="1"/>
    <xf numFmtId="0" fontId="35" fillId="0" borderId="8" xfId="4" applyFont="1" applyBorder="1" applyAlignment="1" applyProtection="1">
      <alignment horizontal="center" vertical="center" wrapText="1"/>
      <protection locked="0"/>
    </xf>
    <xf numFmtId="0" fontId="27" fillId="0" borderId="0" xfId="0" applyFont="1" applyAlignment="1">
      <alignment horizontal="center"/>
    </xf>
    <xf numFmtId="44" fontId="27" fillId="0" borderId="0" xfId="1" applyFont="1" applyAlignment="1">
      <alignment horizontal="center"/>
    </xf>
    <xf numFmtId="2" fontId="27" fillId="0" borderId="0" xfId="1" applyNumberFormat="1" applyFont="1" applyAlignment="1">
      <alignment horizontal="center"/>
    </xf>
    <xf numFmtId="167" fontId="27" fillId="0" borderId="0" xfId="1" applyNumberFormat="1" applyFont="1" applyAlignment="1">
      <alignment horizontal="center"/>
    </xf>
    <xf numFmtId="0" fontId="27" fillId="4" borderId="0" xfId="0" applyFont="1" applyFill="1" applyAlignment="1">
      <alignment horizontal="center"/>
    </xf>
    <xf numFmtId="8" fontId="27" fillId="0" borderId="0" xfId="1" applyNumberFormat="1" applyFont="1" applyAlignment="1">
      <alignment horizontal="center"/>
    </xf>
    <xf numFmtId="0" fontId="35" fillId="0" borderId="8" xfId="6" applyFont="1" applyBorder="1" applyAlignment="1" applyProtection="1">
      <alignment horizontal="center" vertical="center" wrapText="1"/>
      <protection locked="0"/>
    </xf>
    <xf numFmtId="0" fontId="35" fillId="0" borderId="8" xfId="23"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8" fontId="27" fillId="0" borderId="0" xfId="0" applyNumberFormat="1" applyFont="1" applyAlignment="1">
      <alignment horizontal="center"/>
    </xf>
    <xf numFmtId="0" fontId="27" fillId="0" borderId="0" xfId="0" applyFont="1" applyAlignment="1">
      <alignment wrapText="1"/>
    </xf>
    <xf numFmtId="174" fontId="27" fillId="0" borderId="0" xfId="1" applyNumberFormat="1" applyFont="1" applyAlignment="1">
      <alignment horizontal="center"/>
    </xf>
    <xf numFmtId="44" fontId="8" fillId="2" borderId="0" xfId="1" applyFont="1" applyFill="1" applyBorder="1" applyAlignment="1">
      <alignment horizontal="center"/>
    </xf>
    <xf numFmtId="0" fontId="10" fillId="6" borderId="5" xfId="0" applyFont="1" applyFill="1" applyBorder="1" applyAlignment="1" applyProtection="1">
      <alignment horizontal="center" wrapText="1"/>
      <protection locked="0"/>
    </xf>
    <xf numFmtId="44" fontId="10" fillId="6" borderId="6" xfId="1" applyFont="1" applyFill="1" applyBorder="1" applyAlignment="1">
      <alignment horizontal="center" wrapText="1"/>
    </xf>
    <xf numFmtId="49" fontId="9" fillId="0" borderId="0" xfId="0" applyNumberFormat="1" applyFont="1"/>
    <xf numFmtId="0" fontId="37" fillId="6" borderId="0" xfId="0" applyFont="1" applyFill="1"/>
    <xf numFmtId="0" fontId="9" fillId="6" borderId="0" xfId="0" applyFont="1" applyFill="1" applyAlignment="1">
      <alignment horizontal="center"/>
    </xf>
    <xf numFmtId="168" fontId="9" fillId="0" borderId="0" xfId="0" applyNumberFormat="1" applyFont="1" applyAlignment="1">
      <alignment horizontal="center"/>
    </xf>
    <xf numFmtId="168" fontId="9" fillId="0" borderId="0" xfId="1" applyNumberFormat="1" applyFont="1" applyAlignment="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9" fontId="10" fillId="0" borderId="12" xfId="0" applyNumberFormat="1" applyFont="1" applyBorder="1" applyAlignment="1" applyProtection="1">
      <alignment horizontal="center" wrapText="1"/>
      <protection locked="0"/>
    </xf>
    <xf numFmtId="0" fontId="12" fillId="0" borderId="12" xfId="0" applyFont="1" applyBorder="1" applyAlignment="1" applyProtection="1">
      <alignment horizontal="center" wrapText="1"/>
      <protection locked="0"/>
    </xf>
    <xf numFmtId="44" fontId="10" fillId="0" borderId="12" xfId="1" applyFont="1" applyBorder="1" applyAlignment="1" applyProtection="1">
      <alignment horizontal="center" wrapText="1"/>
      <protection locked="0"/>
    </xf>
    <xf numFmtId="2" fontId="14" fillId="0" borderId="12" xfId="1" applyNumberFormat="1" applyFont="1" applyBorder="1" applyAlignment="1">
      <alignment horizontal="center" wrapText="1"/>
    </xf>
    <xf numFmtId="44" fontId="14" fillId="0" borderId="12" xfId="1" applyFont="1" applyBorder="1" applyAlignment="1">
      <alignment horizontal="center" wrapText="1"/>
    </xf>
    <xf numFmtId="0" fontId="10" fillId="4" borderId="12" xfId="0" applyFont="1" applyFill="1" applyBorder="1" applyAlignment="1">
      <alignment horizontal="center" vertical="center" wrapText="1"/>
    </xf>
    <xf numFmtId="0" fontId="38" fillId="0" borderId="8" xfId="0" applyFont="1" applyBorder="1" applyAlignment="1">
      <alignment horizontal="left" vertical="top" wrapText="1" indent="1"/>
    </xf>
    <xf numFmtId="1" fontId="40" fillId="0" borderId="8" xfId="0" applyNumberFormat="1" applyFont="1" applyBorder="1" applyAlignment="1">
      <alignment horizontal="left" vertical="top" indent="4" shrinkToFit="1"/>
    </xf>
    <xf numFmtId="1" fontId="4" fillId="0" borderId="8" xfId="0" applyNumberFormat="1" applyFont="1" applyBorder="1" applyAlignment="1">
      <alignment horizontal="center" wrapText="1"/>
    </xf>
    <xf numFmtId="49" fontId="4" fillId="0" borderId="8" xfId="0" applyNumberFormat="1" applyFont="1" applyBorder="1" applyAlignment="1">
      <alignment horizontal="center"/>
    </xf>
    <xf numFmtId="1" fontId="4" fillId="0" borderId="8" xfId="0" applyNumberFormat="1" applyFont="1" applyBorder="1" applyAlignment="1">
      <alignment horizontal="center"/>
    </xf>
    <xf numFmtId="1" fontId="41" fillId="0" borderId="8" xfId="0" applyNumberFormat="1" applyFont="1" applyBorder="1" applyAlignment="1">
      <alignment horizontal="center" wrapText="1"/>
    </xf>
    <xf numFmtId="49" fontId="41" fillId="0" borderId="8" xfId="0" applyNumberFormat="1" applyFont="1" applyBorder="1" applyAlignment="1">
      <alignment horizontal="center" wrapText="1"/>
    </xf>
    <xf numFmtId="1" fontId="4" fillId="0" borderId="8" xfId="0" applyNumberFormat="1" applyFont="1" applyBorder="1" applyAlignment="1" applyProtection="1">
      <alignment horizontal="center"/>
      <protection locked="0"/>
    </xf>
    <xf numFmtId="0" fontId="4" fillId="0" borderId="8" xfId="0" applyFont="1" applyBorder="1" applyAlignment="1">
      <alignment horizontal="center"/>
    </xf>
    <xf numFmtId="2" fontId="4" fillId="0" borderId="8" xfId="0" applyNumberFormat="1" applyFont="1" applyBorder="1" applyAlignment="1">
      <alignment horizontal="center"/>
    </xf>
    <xf numFmtId="49" fontId="4" fillId="0" borderId="8" xfId="0" applyNumberFormat="1" applyFont="1" applyBorder="1" applyAlignment="1">
      <alignment horizontal="center" wrapText="1"/>
    </xf>
    <xf numFmtId="0" fontId="4" fillId="0" borderId="8" xfId="0" applyFont="1" applyBorder="1" applyAlignment="1" applyProtection="1">
      <alignment horizontal="center"/>
      <protection locked="0"/>
    </xf>
    <xf numFmtId="43" fontId="41" fillId="0" borderId="8" xfId="0" applyNumberFormat="1" applyFont="1" applyBorder="1" applyAlignment="1">
      <alignment horizontal="center"/>
    </xf>
    <xf numFmtId="1" fontId="4" fillId="0" borderId="8" xfId="0" applyNumberFormat="1" applyFont="1" applyBorder="1" applyAlignment="1" applyProtection="1">
      <alignment horizontal="center" wrapText="1"/>
      <protection locked="0"/>
    </xf>
    <xf numFmtId="2" fontId="4" fillId="0" borderId="8" xfId="0" applyNumberFormat="1" applyFont="1" applyBorder="1" applyAlignment="1" applyProtection="1">
      <alignment horizontal="center" wrapText="1"/>
      <protection locked="0"/>
    </xf>
    <xf numFmtId="166" fontId="9" fillId="0" borderId="0" xfId="1" applyNumberFormat="1" applyFont="1" applyAlignment="1">
      <alignment horizontal="center"/>
    </xf>
    <xf numFmtId="44" fontId="9" fillId="0" borderId="0" xfId="1" applyFont="1" applyAlignment="1">
      <alignment horizontal="center"/>
    </xf>
    <xf numFmtId="0" fontId="9" fillId="0" borderId="0" xfId="0" applyFont="1" applyAlignment="1">
      <alignment horizontal="center"/>
    </xf>
    <xf numFmtId="43" fontId="9" fillId="0" borderId="0" xfId="24" applyFont="1" applyAlignment="1">
      <alignment horizontal="center"/>
    </xf>
    <xf numFmtId="43" fontId="9" fillId="0" borderId="0" xfId="0" applyNumberFormat="1" applyFont="1" applyAlignment="1">
      <alignment horizontal="center"/>
    </xf>
    <xf numFmtId="0" fontId="8" fillId="0" borderId="0" xfId="2" applyFont="1" applyAlignment="1" applyProtection="1">
      <alignment horizontal="left" wrapText="1"/>
      <protection locked="0"/>
    </xf>
    <xf numFmtId="175" fontId="9" fillId="0" borderId="0" xfId="0" applyNumberFormat="1" applyFont="1" applyAlignment="1">
      <alignment horizontal="center"/>
    </xf>
    <xf numFmtId="44" fontId="10" fillId="0" borderId="0" xfId="1" applyFont="1" applyFill="1" applyBorder="1" applyAlignment="1">
      <alignment horizontal="center" vertical="center" wrapText="1"/>
    </xf>
    <xf numFmtId="44" fontId="9" fillId="0" borderId="0" xfId="1" applyFont="1" applyFill="1" applyBorder="1" applyAlignment="1">
      <alignment horizontal="center" vertical="center"/>
    </xf>
    <xf numFmtId="49" fontId="8" fillId="0" borderId="27" xfId="0" applyNumberFormat="1" applyFont="1" applyBorder="1" applyAlignment="1" applyProtection="1">
      <alignment horizontal="center"/>
      <protection locked="0"/>
    </xf>
    <xf numFmtId="0" fontId="8" fillId="0" borderId="9" xfId="0"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10" xfId="0" applyFont="1" applyBorder="1" applyAlignment="1" applyProtection="1">
      <alignment horizontal="center"/>
      <protection locked="0"/>
    </xf>
    <xf numFmtId="2" fontId="11" fillId="0" borderId="0" xfId="0" applyNumberFormat="1" applyFont="1" applyAlignment="1" applyProtection="1">
      <alignment horizontal="center"/>
      <protection locked="0"/>
    </xf>
    <xf numFmtId="2" fontId="8" fillId="0" borderId="0" xfId="1" applyNumberFormat="1" applyFont="1" applyBorder="1" applyAlignment="1" applyProtection="1">
      <alignment horizontal="center"/>
      <protection locked="0"/>
    </xf>
    <xf numFmtId="44" fontId="11" fillId="0" borderId="0" xfId="1" applyFont="1" applyBorder="1" applyAlignment="1" applyProtection="1">
      <alignment horizontal="center"/>
      <protection locked="0"/>
    </xf>
    <xf numFmtId="165" fontId="7" fillId="0" borderId="0" xfId="0" applyNumberFormat="1" applyFont="1" applyAlignment="1">
      <alignment horizontal="center"/>
    </xf>
    <xf numFmtId="44" fontId="8" fillId="0" borderId="0" xfId="1" applyFont="1" applyFill="1" applyBorder="1" applyAlignment="1">
      <alignment horizontal="center"/>
    </xf>
    <xf numFmtId="0" fontId="10" fillId="0" borderId="5" xfId="0" applyFont="1" applyBorder="1" applyAlignment="1">
      <alignment horizontal="center" vertical="center" wrapText="1"/>
    </xf>
    <xf numFmtId="44" fontId="14" fillId="0" borderId="5" xfId="1" applyFont="1" applyFill="1" applyBorder="1" applyAlignment="1">
      <alignment horizontal="center" wrapText="1"/>
    </xf>
    <xf numFmtId="44" fontId="10" fillId="0" borderId="6" xfId="1" applyFont="1" applyFill="1" applyBorder="1" applyAlignment="1">
      <alignment horizontal="center" wrapText="1"/>
    </xf>
    <xf numFmtId="44" fontId="10" fillId="0" borderId="28" xfId="1" applyFont="1" applyBorder="1" applyAlignment="1" applyProtection="1">
      <alignment horizontal="center" wrapText="1"/>
      <protection locked="0"/>
    </xf>
    <xf numFmtId="170" fontId="9" fillId="0" borderId="0" xfId="0" applyNumberFormat="1" applyFont="1" applyAlignment="1">
      <alignment horizontal="right"/>
    </xf>
    <xf numFmtId="44" fontId="7" fillId="0" borderId="0" xfId="1" applyFont="1" applyFill="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14" fontId="8" fillId="0" borderId="0" xfId="1" applyNumberFormat="1" applyFont="1" applyAlignment="1" applyProtection="1">
      <alignment horizontal="center" vertical="center"/>
      <protection locked="0"/>
    </xf>
    <xf numFmtId="164" fontId="10" fillId="0" borderId="29" xfId="2" applyNumberFormat="1" applyFont="1" applyBorder="1" applyAlignment="1" applyProtection="1">
      <alignment horizontal="center" vertical="center"/>
      <protection locked="0"/>
    </xf>
    <xf numFmtId="44" fontId="10" fillId="0" borderId="29" xfId="1" applyFont="1" applyBorder="1" applyAlignment="1" applyProtection="1">
      <alignment horizontal="center" vertical="center"/>
      <protection locked="0"/>
    </xf>
    <xf numFmtId="2" fontId="10" fillId="0" borderId="5" xfId="1" applyNumberFormat="1" applyFont="1" applyBorder="1" applyAlignment="1">
      <alignment horizontal="center" wrapText="1"/>
    </xf>
    <xf numFmtId="44" fontId="10" fillId="0" borderId="5" xfId="1" applyFont="1" applyBorder="1" applyAlignment="1">
      <alignment horizontal="center" wrapText="1"/>
    </xf>
    <xf numFmtId="0" fontId="43" fillId="0" borderId="0" xfId="0" applyFont="1"/>
    <xf numFmtId="0" fontId="43" fillId="0" borderId="0" xfId="0" applyFont="1" applyAlignment="1">
      <alignment horizontal="right"/>
    </xf>
    <xf numFmtId="0" fontId="43" fillId="0" borderId="0" xfId="0" applyFont="1" applyAlignment="1">
      <alignment horizontal="center"/>
    </xf>
    <xf numFmtId="2" fontId="43" fillId="0" borderId="0" xfId="0" applyNumberFormat="1" applyFont="1" applyAlignment="1">
      <alignment horizontal="center"/>
    </xf>
    <xf numFmtId="44" fontId="43" fillId="0" borderId="0" xfId="0" applyNumberFormat="1" applyFont="1"/>
    <xf numFmtId="0" fontId="44" fillId="0" borderId="0" xfId="0" applyFont="1"/>
    <xf numFmtId="0" fontId="45" fillId="0" borderId="8" xfId="0" applyFont="1" applyBorder="1"/>
    <xf numFmtId="0" fontId="45" fillId="0" borderId="8" xfId="0" applyFont="1" applyBorder="1" applyAlignment="1">
      <alignment horizontal="center"/>
    </xf>
    <xf numFmtId="0" fontId="44" fillId="0" borderId="0" xfId="0" applyFont="1" applyAlignment="1">
      <alignment vertical="center"/>
    </xf>
    <xf numFmtId="0" fontId="46" fillId="0" borderId="0" xfId="0" applyFont="1" applyAlignment="1" applyProtection="1">
      <alignment horizontal="center" vertical="center" wrapText="1"/>
      <protection locked="0"/>
    </xf>
    <xf numFmtId="0" fontId="9" fillId="0" borderId="0" xfId="0" applyFont="1" applyAlignment="1">
      <alignment vertical="center"/>
    </xf>
    <xf numFmtId="44" fontId="9" fillId="0" borderId="0" xfId="0" applyNumberFormat="1" applyFont="1" applyAlignment="1">
      <alignment horizontal="center" vertical="center"/>
    </xf>
    <xf numFmtId="169" fontId="9" fillId="0" borderId="0" xfId="1" applyNumberFormat="1" applyFont="1" applyAlignment="1">
      <alignment horizontal="center" vertical="center"/>
    </xf>
    <xf numFmtId="0" fontId="9" fillId="0" borderId="0" xfId="0" applyFont="1" applyAlignment="1" applyProtection="1">
      <alignment horizontal="right" vertical="center" wrapText="1"/>
      <protection locked="0"/>
    </xf>
    <xf numFmtId="0" fontId="42" fillId="0" borderId="8" xfId="0" applyFont="1" applyBorder="1" applyAlignment="1" applyProtection="1">
      <alignment horizontal="center" vertical="center" wrapText="1"/>
      <protection locked="0"/>
    </xf>
    <xf numFmtId="2" fontId="9" fillId="0" borderId="0" xfId="0" applyNumberFormat="1" applyFont="1" applyAlignment="1" applyProtection="1">
      <alignment horizontal="center" vertical="center" wrapText="1"/>
      <protection locked="0"/>
    </xf>
    <xf numFmtId="0" fontId="46" fillId="0" borderId="0" xfId="0" applyFont="1" applyAlignment="1" applyProtection="1">
      <alignment horizontal="left" vertical="center" wrapText="1"/>
      <protection locked="0"/>
    </xf>
    <xf numFmtId="0" fontId="44" fillId="0" borderId="0" xfId="0" applyFont="1" applyAlignment="1">
      <alignment horizontal="left" vertical="center" wrapText="1"/>
    </xf>
    <xf numFmtId="4" fontId="0" fillId="0" borderId="8" xfId="5" applyNumberFormat="1" applyFont="1" applyBorder="1" applyAlignment="1" applyProtection="1">
      <alignment horizontal="center" vertical="center" wrapText="1"/>
      <protection locked="0"/>
    </xf>
    <xf numFmtId="2" fontId="9" fillId="0" borderId="0" xfId="5" applyNumberFormat="1" applyFont="1" applyBorder="1" applyAlignment="1" applyProtection="1">
      <alignment horizontal="center" vertical="center" wrapText="1"/>
      <protection locked="0"/>
    </xf>
    <xf numFmtId="4" fontId="0" fillId="0" borderId="8" xfId="8" applyNumberFormat="1" applyFont="1" applyBorder="1" applyAlignment="1" applyProtection="1">
      <alignment horizontal="center" vertical="center" wrapText="1"/>
      <protection locked="0"/>
    </xf>
    <xf numFmtId="2" fontId="9" fillId="0" borderId="0" xfId="9" applyNumberFormat="1" applyFont="1" applyAlignment="1" applyProtection="1">
      <alignment horizontal="center" vertical="center" wrapText="1"/>
      <protection locked="0"/>
    </xf>
    <xf numFmtId="0" fontId="9" fillId="0" borderId="0" xfId="0" applyFont="1" applyAlignment="1">
      <alignment vertical="center" wrapText="1"/>
    </xf>
    <xf numFmtId="2" fontId="9" fillId="0" borderId="0" xfId="0" applyNumberFormat="1" applyFont="1" applyAlignment="1">
      <alignment horizontal="center" vertical="center"/>
    </xf>
    <xf numFmtId="0" fontId="8" fillId="0" borderId="0" xfId="2" applyFont="1" applyAlignment="1" applyProtection="1">
      <alignment horizontal="center" wrapText="1"/>
      <protection locked="0"/>
    </xf>
    <xf numFmtId="1" fontId="8" fillId="0" borderId="0" xfId="2" applyNumberFormat="1" applyFont="1" applyAlignment="1" applyProtection="1">
      <alignment horizontal="center" vertical="center" wrapText="1"/>
      <protection locked="0"/>
    </xf>
    <xf numFmtId="164" fontId="10" fillId="0" borderId="0" xfId="2" applyNumberFormat="1" applyFont="1" applyAlignment="1" applyProtection="1">
      <alignment horizontal="center" vertical="center" wrapText="1"/>
      <protection locked="0"/>
    </xf>
    <xf numFmtId="2" fontId="11" fillId="0" borderId="2" xfId="0" applyNumberFormat="1" applyFont="1" applyBorder="1" applyAlignment="1" applyProtection="1">
      <alignment horizontal="center" wrapText="1"/>
      <protection locked="0"/>
    </xf>
    <xf numFmtId="165" fontId="14" fillId="0" borderId="5" xfId="1" applyNumberFormat="1" applyFont="1" applyBorder="1" applyAlignment="1">
      <alignment horizontal="center" wrapText="1"/>
    </xf>
    <xf numFmtId="0" fontId="47" fillId="0" borderId="0" xfId="0" applyFont="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vertical="center"/>
    </xf>
    <xf numFmtId="49" fontId="48" fillId="0" borderId="0" xfId="5" applyNumberFormat="1" applyFont="1" applyFill="1" applyBorder="1" applyAlignment="1" applyProtection="1">
      <alignment horizontal="center" vertical="center" wrapText="1"/>
      <protection locked="0"/>
    </xf>
    <xf numFmtId="2" fontId="48" fillId="0" borderId="0" xfId="0" applyNumberFormat="1" applyFont="1" applyAlignment="1">
      <alignment horizontal="center" vertical="center"/>
    </xf>
    <xf numFmtId="2" fontId="47" fillId="0" borderId="0" xfId="0" applyNumberFormat="1" applyFont="1" applyAlignment="1">
      <alignment horizontal="center" vertical="center" wrapText="1"/>
    </xf>
    <xf numFmtId="2" fontId="48" fillId="0" borderId="0" xfId="0" applyNumberFormat="1" applyFont="1" applyAlignment="1">
      <alignment horizontal="center" vertical="center" wrapText="1"/>
    </xf>
    <xf numFmtId="0" fontId="48" fillId="0" borderId="0" xfId="22" applyNumberFormat="1" applyFont="1" applyFill="1" applyBorder="1" applyAlignment="1" applyProtection="1">
      <alignment horizontal="center" vertical="center"/>
      <protection locked="0"/>
    </xf>
    <xf numFmtId="1" fontId="48" fillId="0" borderId="0" xfId="0" applyNumberFormat="1" applyFont="1" applyAlignment="1" applyProtection="1">
      <alignment horizontal="center" vertical="center" wrapText="1"/>
      <protection locked="0"/>
    </xf>
    <xf numFmtId="173" fontId="47" fillId="0" borderId="0" xfId="1" applyNumberFormat="1" applyFont="1" applyFill="1" applyBorder="1" applyAlignment="1">
      <alignment horizontal="center" vertical="center" wrapText="1"/>
    </xf>
    <xf numFmtId="44" fontId="47" fillId="0" borderId="0" xfId="1" applyFont="1" applyBorder="1" applyAlignment="1">
      <alignment horizontal="center" vertical="center"/>
    </xf>
    <xf numFmtId="0" fontId="47" fillId="4" borderId="0" xfId="0" applyFont="1" applyFill="1" applyAlignment="1">
      <alignment horizontal="center" vertical="center" wrapText="1"/>
    </xf>
    <xf numFmtId="44" fontId="47" fillId="0" borderId="0" xfId="1" applyFont="1" applyBorder="1" applyAlignment="1">
      <alignment horizontal="center" vertical="center" wrapText="1"/>
    </xf>
    <xf numFmtId="0" fontId="48" fillId="0" borderId="0" xfId="7" applyFont="1" applyAlignment="1" applyProtection="1">
      <alignment horizontal="center" vertical="center" wrapText="1"/>
      <protection locked="0"/>
    </xf>
    <xf numFmtId="2" fontId="48" fillId="0" borderId="0" xfId="7" applyNumberFormat="1" applyFont="1" applyAlignment="1" applyProtection="1">
      <alignment horizontal="center" vertical="center" wrapText="1"/>
      <protection locked="0"/>
    </xf>
    <xf numFmtId="168" fontId="48" fillId="0" borderId="0" xfId="7" applyNumberFormat="1" applyFont="1" applyAlignment="1" applyProtection="1">
      <alignment horizontal="center" vertical="center" wrapText="1"/>
      <protection locked="0"/>
    </xf>
    <xf numFmtId="2" fontId="47" fillId="0" borderId="0" xfId="0" applyNumberFormat="1" applyFont="1" applyAlignment="1">
      <alignment horizontal="center" vertical="center"/>
    </xf>
    <xf numFmtId="0" fontId="47" fillId="4" borderId="0" xfId="0" applyFont="1" applyFill="1" applyAlignment="1">
      <alignment horizontal="center"/>
    </xf>
    <xf numFmtId="0" fontId="47" fillId="0" borderId="0" xfId="0" applyFont="1"/>
    <xf numFmtId="0" fontId="49" fillId="0" borderId="0" xfId="4" applyFont="1" applyAlignment="1" applyProtection="1">
      <alignment horizontal="center" vertical="center" wrapText="1"/>
      <protection locked="0"/>
    </xf>
    <xf numFmtId="0" fontId="47" fillId="0" borderId="0" xfId="0" applyFont="1" applyAlignment="1">
      <alignment horizontal="center" vertical="center"/>
    </xf>
    <xf numFmtId="168" fontId="47" fillId="0" borderId="0" xfId="1" applyNumberFormat="1" applyFont="1" applyBorder="1" applyAlignment="1">
      <alignment horizontal="center" vertical="center"/>
    </xf>
    <xf numFmtId="1" fontId="48" fillId="0" borderId="0" xfId="0" applyNumberFormat="1" applyFont="1" applyAlignment="1" applyProtection="1">
      <alignment horizontal="center" vertical="center"/>
      <protection locked="0"/>
    </xf>
    <xf numFmtId="167" fontId="8" fillId="0" borderId="0" xfId="1" applyNumberFormat="1" applyFont="1" applyAlignment="1" applyProtection="1">
      <alignment horizontal="center"/>
      <protection locked="0"/>
    </xf>
    <xf numFmtId="167" fontId="8" fillId="0" borderId="0" xfId="1" applyNumberFormat="1" applyFont="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7" fontId="11" fillId="0" borderId="2" xfId="1" applyNumberFormat="1" applyFont="1" applyBorder="1" applyAlignment="1" applyProtection="1">
      <alignment horizontal="center"/>
      <protection locked="0"/>
    </xf>
    <xf numFmtId="44" fontId="8" fillId="0" borderId="12" xfId="1" applyFont="1" applyBorder="1" applyAlignment="1">
      <alignment horizontal="center" wrapText="1"/>
    </xf>
    <xf numFmtId="167" fontId="14" fillId="0" borderId="12" xfId="1" applyNumberFormat="1" applyFont="1" applyBorder="1" applyAlignment="1">
      <alignment horizontal="center" wrapText="1"/>
    </xf>
    <xf numFmtId="49" fontId="50" fillId="0" borderId="8" xfId="0" applyNumberFormat="1" applyFont="1" applyBorder="1" applyAlignment="1">
      <alignment horizontal="center" vertical="center"/>
    </xf>
    <xf numFmtId="0" fontId="50" fillId="0" borderId="8" xfId="0" applyFont="1" applyBorder="1" applyAlignment="1">
      <alignment horizontal="center" vertical="center" wrapText="1"/>
    </xf>
    <xf numFmtId="1" fontId="50" fillId="0" borderId="8" xfId="0" applyNumberFormat="1" applyFont="1" applyBorder="1" applyAlignment="1">
      <alignment horizontal="center" vertical="center"/>
    </xf>
    <xf numFmtId="0" fontId="50" fillId="0" borderId="8" xfId="0" applyFont="1" applyBorder="1" applyAlignment="1">
      <alignment horizontal="center" vertical="center"/>
    </xf>
    <xf numFmtId="167" fontId="9" fillId="0" borderId="8" xfId="1" applyNumberFormat="1" applyFont="1" applyBorder="1" applyAlignment="1">
      <alignment horizontal="center"/>
    </xf>
    <xf numFmtId="49" fontId="51" fillId="0" borderId="8" xfId="0" applyNumberFormat="1" applyFont="1" applyBorder="1" applyAlignment="1">
      <alignment horizontal="center" vertical="center"/>
    </xf>
    <xf numFmtId="44" fontId="23" fillId="6" borderId="0" xfId="1" applyFont="1" applyFill="1" applyAlignment="1">
      <alignment horizontal="center" wrapText="1"/>
    </xf>
    <xf numFmtId="0" fontId="1" fillId="0" borderId="8" xfId="0" applyFont="1" applyBorder="1" applyAlignment="1">
      <alignment wrapText="1"/>
    </xf>
    <xf numFmtId="0" fontId="1" fillId="0" borderId="8" xfId="0" applyFont="1" applyBorder="1"/>
    <xf numFmtId="0" fontId="1" fillId="0" borderId="8" xfId="0" applyFont="1" applyBorder="1" applyAlignment="1">
      <alignment horizontal="center" vertical="center"/>
    </xf>
    <xf numFmtId="49" fontId="1" fillId="0" borderId="8" xfId="0" applyNumberFormat="1" applyFont="1" applyBorder="1" applyAlignment="1">
      <alignment horizontal="center"/>
    </xf>
    <xf numFmtId="0" fontId="1" fillId="0" borderId="8" xfId="0" applyFont="1" applyBorder="1" applyAlignment="1">
      <alignment horizontal="center"/>
    </xf>
    <xf numFmtId="49" fontId="1" fillId="0" borderId="8" xfId="1" applyNumberFormat="1" applyFont="1" applyBorder="1" applyAlignment="1">
      <alignment horizontal="center"/>
    </xf>
    <xf numFmtId="44" fontId="1" fillId="0" borderId="8" xfId="1" applyFont="1" applyBorder="1" applyAlignment="1">
      <alignment horizontal="center"/>
    </xf>
    <xf numFmtId="8" fontId="1" fillId="0" borderId="8" xfId="1" applyNumberFormat="1" applyFont="1" applyBorder="1" applyAlignment="1">
      <alignment horizontal="right"/>
    </xf>
    <xf numFmtId="0" fontId="0" fillId="0" borderId="28" xfId="0" applyBorder="1" applyAlignment="1">
      <alignment wrapText="1"/>
    </xf>
    <xf numFmtId="4" fontId="0" fillId="0" borderId="8" xfId="0" applyNumberFormat="1" applyBorder="1" applyAlignment="1" applyProtection="1">
      <alignment horizontal="center" wrapText="1"/>
      <protection locked="0"/>
    </xf>
    <xf numFmtId="2" fontId="0" fillId="0" borderId="8" xfId="0" applyNumberFormat="1" applyBorder="1" applyAlignment="1" applyProtection="1">
      <alignment horizontal="center" wrapText="1"/>
      <protection locked="0"/>
    </xf>
    <xf numFmtId="0" fontId="42" fillId="0" borderId="28" xfId="0" applyFont="1" applyBorder="1" applyAlignment="1">
      <alignment vertical="center" wrapText="1"/>
    </xf>
    <xf numFmtId="0" fontId="8" fillId="0" borderId="28" xfId="0" applyFont="1" applyBorder="1"/>
    <xf numFmtId="0" fontId="8" fillId="0" borderId="28" xfId="0" applyFont="1" applyBorder="1" applyAlignment="1" applyProtection="1">
      <alignment horizontal="center" wrapText="1"/>
      <protection locked="0"/>
    </xf>
    <xf numFmtId="49" fontId="10" fillId="0" borderId="28" xfId="0" applyNumberFormat="1" applyFont="1" applyBorder="1" applyAlignment="1" applyProtection="1">
      <alignment horizontal="center" wrapText="1"/>
      <protection locked="0"/>
    </xf>
    <xf numFmtId="0" fontId="10" fillId="0" borderId="28" xfId="0" applyFont="1" applyBorder="1" applyAlignment="1" applyProtection="1">
      <alignment horizontal="center" wrapText="1"/>
      <protection locked="0"/>
    </xf>
    <xf numFmtId="0" fontId="12" fillId="0" borderId="28" xfId="0" applyFont="1" applyBorder="1" applyAlignment="1" applyProtection="1">
      <alignment horizontal="center" wrapText="1"/>
      <protection locked="0"/>
    </xf>
    <xf numFmtId="166" fontId="8" fillId="0" borderId="28" xfId="1" applyNumberFormat="1" applyFont="1" applyBorder="1" applyAlignment="1">
      <alignment horizontal="center" wrapText="1"/>
    </xf>
    <xf numFmtId="2" fontId="14" fillId="0" borderId="28" xfId="1" applyNumberFormat="1" applyFont="1" applyBorder="1" applyAlignment="1">
      <alignment horizontal="center" wrapText="1"/>
    </xf>
    <xf numFmtId="44" fontId="14" fillId="0" borderId="28" xfId="1" applyFont="1" applyBorder="1" applyAlignment="1">
      <alignment horizontal="center" wrapText="1"/>
    </xf>
    <xf numFmtId="0" fontId="10" fillId="4" borderId="28" xfId="0" applyFont="1" applyFill="1" applyBorder="1" applyAlignment="1">
      <alignment horizontal="center" vertical="center" wrapText="1"/>
    </xf>
    <xf numFmtId="44" fontId="10" fillId="0" borderId="10" xfId="1" applyFont="1" applyBorder="1" applyAlignment="1">
      <alignment horizontal="center" wrapText="1"/>
    </xf>
    <xf numFmtId="0" fontId="1" fillId="0" borderId="28" xfId="0" applyFont="1" applyBorder="1" applyAlignment="1">
      <alignment wrapText="1"/>
    </xf>
    <xf numFmtId="0" fontId="1" fillId="0" borderId="28" xfId="0" applyFont="1" applyBorder="1"/>
    <xf numFmtId="0" fontId="1" fillId="0" borderId="28" xfId="0" applyFont="1" applyBorder="1" applyAlignment="1">
      <alignment horizontal="center" vertical="center"/>
    </xf>
    <xf numFmtId="49" fontId="1" fillId="0" borderId="28" xfId="0" applyNumberFormat="1" applyFont="1" applyBorder="1" applyAlignment="1">
      <alignment horizontal="center"/>
    </xf>
    <xf numFmtId="0" fontId="1" fillId="0" borderId="28" xfId="0" applyFont="1" applyBorder="1" applyAlignment="1">
      <alignment horizontal="center"/>
    </xf>
    <xf numFmtId="0" fontId="16" fillId="0" borderId="28" xfId="0" applyFont="1" applyBorder="1" applyAlignment="1" applyProtection="1">
      <alignment horizontal="center" vertical="center" wrapText="1"/>
      <protection locked="0"/>
    </xf>
    <xf numFmtId="8" fontId="1" fillId="0" borderId="28" xfId="0" applyNumberFormat="1" applyFont="1" applyBorder="1" applyAlignment="1">
      <alignment horizontal="center"/>
    </xf>
    <xf numFmtId="49" fontId="1" fillId="0" borderId="28" xfId="1" applyNumberFormat="1" applyFont="1" applyBorder="1" applyAlignment="1">
      <alignment horizontal="center"/>
    </xf>
    <xf numFmtId="0" fontId="1" fillId="4" borderId="28" xfId="0" applyFont="1" applyFill="1" applyBorder="1" applyAlignment="1">
      <alignment horizontal="center"/>
    </xf>
    <xf numFmtId="44" fontId="9" fillId="0" borderId="28" xfId="1" applyFont="1" applyBorder="1" applyAlignment="1">
      <alignment horizontal="center"/>
    </xf>
    <xf numFmtId="0" fontId="0" fillId="0" borderId="28" xfId="0" applyBorder="1" applyAlignment="1" applyProtection="1">
      <alignment horizontal="center" vertical="center" wrapText="1"/>
      <protection locked="0"/>
    </xf>
    <xf numFmtId="4" fontId="0" fillId="0" borderId="28" xfId="0" applyNumberFormat="1" applyBorder="1" applyAlignment="1" applyProtection="1">
      <alignment horizontal="center" wrapText="1"/>
      <protection locked="0"/>
    </xf>
    <xf numFmtId="2" fontId="0" fillId="0" borderId="28" xfId="0" applyNumberFormat="1" applyBorder="1" applyAlignment="1" applyProtection="1">
      <alignment horizontal="center" wrapText="1"/>
      <protection locked="0"/>
    </xf>
    <xf numFmtId="0" fontId="1" fillId="4" borderId="30" xfId="0" applyFont="1" applyFill="1" applyBorder="1" applyAlignment="1">
      <alignment horizontal="center"/>
    </xf>
    <xf numFmtId="49" fontId="9" fillId="0" borderId="28" xfId="1" applyNumberFormat="1" applyFont="1" applyBorder="1" applyAlignment="1">
      <alignment horizontal="center"/>
    </xf>
    <xf numFmtId="0" fontId="1" fillId="4" borderId="31" xfId="0" applyFont="1" applyFill="1" applyBorder="1" applyAlignment="1">
      <alignment horizontal="center"/>
    </xf>
    <xf numFmtId="0" fontId="1" fillId="4" borderId="32" xfId="0" applyFont="1" applyFill="1" applyBorder="1" applyAlignment="1">
      <alignment horizontal="center"/>
    </xf>
    <xf numFmtId="167" fontId="14" fillId="0" borderId="5" xfId="1" applyNumberFormat="1" applyFont="1" applyBorder="1" applyAlignment="1">
      <alignment horizontal="center" wrapText="1"/>
    </xf>
    <xf numFmtId="0" fontId="23" fillId="0" borderId="27" xfId="0" applyFont="1" applyBorder="1"/>
    <xf numFmtId="0" fontId="23" fillId="0" borderId="9" xfId="0" applyFont="1" applyBorder="1"/>
    <xf numFmtId="0" fontId="23" fillId="0" borderId="9" xfId="0" applyFont="1" applyBorder="1" applyAlignment="1">
      <alignment horizontal="center"/>
    </xf>
    <xf numFmtId="168" fontId="23" fillId="0" borderId="9" xfId="0" applyNumberFormat="1" applyFont="1" applyBorder="1" applyAlignment="1">
      <alignment horizontal="center"/>
    </xf>
    <xf numFmtId="2" fontId="23" fillId="0" borderId="9" xfId="1" applyNumberFormat="1" applyFont="1" applyBorder="1" applyAlignment="1">
      <alignment horizontal="center"/>
    </xf>
    <xf numFmtId="167" fontId="23" fillId="0" borderId="9" xfId="1" applyNumberFormat="1" applyFont="1" applyBorder="1" applyAlignment="1">
      <alignment horizontal="center"/>
    </xf>
    <xf numFmtId="44" fontId="23" fillId="0" borderId="9" xfId="1" applyFont="1" applyBorder="1" applyAlignment="1">
      <alignment horizontal="center"/>
    </xf>
    <xf numFmtId="0" fontId="23" fillId="4" borderId="9" xfId="0" applyFont="1" applyFill="1" applyBorder="1" applyAlignment="1">
      <alignment horizontal="center"/>
    </xf>
    <xf numFmtId="0" fontId="23" fillId="0" borderId="10" xfId="0" applyFont="1" applyBorder="1" applyAlignment="1">
      <alignment horizontal="center"/>
    </xf>
    <xf numFmtId="0" fontId="23" fillId="0" borderId="0" xfId="0" applyFont="1" applyAlignment="1">
      <alignment horizontal="center"/>
    </xf>
    <xf numFmtId="168" fontId="23" fillId="0" borderId="0" xfId="0" applyNumberFormat="1" applyFont="1" applyAlignment="1">
      <alignment horizontal="center"/>
    </xf>
    <xf numFmtId="2" fontId="23" fillId="0" borderId="0" xfId="1" applyNumberFormat="1" applyFont="1" applyAlignment="1">
      <alignment horizontal="center"/>
    </xf>
    <xf numFmtId="167" fontId="23" fillId="0" borderId="0" xfId="1" applyNumberFormat="1" applyFont="1" applyAlignment="1">
      <alignment horizontal="center"/>
    </xf>
    <xf numFmtId="44" fontId="23" fillId="0" borderId="0" xfId="1" applyFont="1" applyAlignment="1">
      <alignment horizontal="center"/>
    </xf>
    <xf numFmtId="0" fontId="23" fillId="4" borderId="0" xfId="0" applyFont="1" applyFill="1" applyAlignment="1">
      <alignment horizontal="center"/>
    </xf>
    <xf numFmtId="0" fontId="23" fillId="0" borderId="1" xfId="0" applyFont="1" applyBorder="1"/>
    <xf numFmtId="0" fontId="23" fillId="0" borderId="2" xfId="0" applyFont="1" applyBorder="1"/>
    <xf numFmtId="0" fontId="23" fillId="0" borderId="2" xfId="0" applyFont="1" applyBorder="1" applyAlignment="1">
      <alignment horizontal="center"/>
    </xf>
    <xf numFmtId="168" fontId="23" fillId="0" borderId="2" xfId="0" applyNumberFormat="1" applyFont="1" applyBorder="1" applyAlignment="1">
      <alignment horizontal="center"/>
    </xf>
    <xf numFmtId="2" fontId="23" fillId="0" borderId="2" xfId="1" applyNumberFormat="1" applyFont="1" applyBorder="1" applyAlignment="1">
      <alignment horizontal="center"/>
    </xf>
    <xf numFmtId="167" fontId="23" fillId="0" borderId="2" xfId="1" applyNumberFormat="1" applyFont="1" applyBorder="1" applyAlignment="1">
      <alignment horizontal="center"/>
    </xf>
    <xf numFmtId="44" fontId="23" fillId="0" borderId="2" xfId="1" applyFont="1" applyBorder="1" applyAlignment="1">
      <alignment horizontal="center"/>
    </xf>
    <xf numFmtId="0" fontId="23" fillId="4" borderId="2" xfId="0" applyFont="1" applyFill="1" applyBorder="1" applyAlignment="1">
      <alignment horizontal="center"/>
    </xf>
    <xf numFmtId="0" fontId="23" fillId="0" borderId="3" xfId="0" applyFont="1" applyBorder="1" applyAlignment="1">
      <alignment horizontal="center"/>
    </xf>
    <xf numFmtId="0" fontId="23" fillId="0" borderId="20" xfId="0" applyFont="1" applyBorder="1"/>
    <xf numFmtId="0" fontId="23" fillId="0" borderId="21" xfId="0" applyFont="1" applyBorder="1"/>
    <xf numFmtId="0" fontId="23" fillId="0" borderId="21" xfId="0" applyFont="1" applyBorder="1" applyAlignment="1">
      <alignment horizontal="center"/>
    </xf>
    <xf numFmtId="168" fontId="23" fillId="0" borderId="21" xfId="0" applyNumberFormat="1" applyFont="1" applyBorder="1" applyAlignment="1">
      <alignment horizontal="center"/>
    </xf>
    <xf numFmtId="2" fontId="23" fillId="0" borderId="21" xfId="1" applyNumberFormat="1" applyFont="1" applyBorder="1" applyAlignment="1">
      <alignment horizontal="center"/>
    </xf>
    <xf numFmtId="167" fontId="23" fillId="0" borderId="21" xfId="1" applyNumberFormat="1" applyFont="1" applyBorder="1" applyAlignment="1">
      <alignment horizontal="center"/>
    </xf>
    <xf numFmtId="44" fontId="23" fillId="0" borderId="21" xfId="1" applyFont="1" applyBorder="1" applyAlignment="1">
      <alignment horizontal="center"/>
    </xf>
    <xf numFmtId="0" fontId="23" fillId="4" borderId="21" xfId="0" applyFont="1" applyFill="1" applyBorder="1" applyAlignment="1">
      <alignment horizontal="center"/>
    </xf>
    <xf numFmtId="0" fontId="23" fillId="0" borderId="22" xfId="0" applyFont="1" applyBorder="1" applyAlignment="1">
      <alignment horizontal="center"/>
    </xf>
    <xf numFmtId="0" fontId="8" fillId="0" borderId="4" xfId="0" applyFont="1" applyBorder="1" applyAlignment="1">
      <alignment horizontal="center"/>
    </xf>
    <xf numFmtId="44" fontId="52" fillId="0" borderId="5" xfId="1" applyFont="1" applyFill="1" applyBorder="1" applyAlignment="1" applyProtection="1">
      <alignment horizontal="center" wrapText="1"/>
      <protection locked="0"/>
    </xf>
    <xf numFmtId="44" fontId="52" fillId="0" borderId="5" xfId="1" applyFont="1" applyBorder="1" applyAlignment="1" applyProtection="1">
      <alignment horizontal="center" wrapText="1"/>
      <protection locked="0"/>
    </xf>
    <xf numFmtId="0" fontId="23" fillId="0" borderId="8" xfId="0" applyFont="1" applyBorder="1" applyAlignment="1">
      <alignment horizontal="center"/>
    </xf>
    <xf numFmtId="0" fontId="23" fillId="0" borderId="8" xfId="0" applyFont="1" applyBorder="1" applyAlignment="1">
      <alignment horizontal="center" wrapText="1"/>
    </xf>
    <xf numFmtId="0" fontId="23" fillId="0" borderId="8" xfId="0" quotePrefix="1" applyFont="1" applyBorder="1" applyAlignment="1">
      <alignment horizontal="center"/>
    </xf>
    <xf numFmtId="2" fontId="23" fillId="0" borderId="8" xfId="0" applyNumberFormat="1" applyFont="1" applyBorder="1" applyAlignment="1">
      <alignment horizontal="center"/>
    </xf>
    <xf numFmtId="44" fontId="23" fillId="0" borderId="8" xfId="1" applyFont="1" applyFill="1" applyBorder="1" applyAlignment="1">
      <alignment horizontal="center"/>
    </xf>
    <xf numFmtId="2" fontId="23" fillId="0" borderId="8" xfId="1" applyNumberFormat="1" applyFont="1" applyBorder="1" applyAlignment="1">
      <alignment horizontal="center"/>
    </xf>
    <xf numFmtId="167" fontId="23" fillId="0" borderId="8" xfId="1" applyNumberFormat="1" applyFont="1" applyBorder="1" applyAlignment="1">
      <alignment horizontal="center"/>
    </xf>
    <xf numFmtId="44" fontId="23" fillId="0" borderId="8" xfId="1" applyFont="1" applyBorder="1" applyAlignment="1">
      <alignment horizontal="center"/>
    </xf>
    <xf numFmtId="0" fontId="23" fillId="4" borderId="8" xfId="0" applyFont="1" applyFill="1" applyBorder="1" applyAlignment="1">
      <alignment horizontal="center"/>
    </xf>
    <xf numFmtId="2" fontId="8" fillId="0" borderId="8" xfId="0" applyNumberFormat="1" applyFont="1" applyBorder="1" applyAlignment="1">
      <alignment horizontal="center"/>
    </xf>
    <xf numFmtId="0" fontId="23" fillId="0" borderId="0" xfId="0" applyFont="1" applyAlignment="1">
      <alignment horizontal="center" wrapText="1"/>
    </xf>
    <xf numFmtId="2" fontId="23" fillId="0" borderId="0" xfId="0" applyNumberFormat="1" applyFont="1" applyAlignment="1">
      <alignment horizontal="center"/>
    </xf>
    <xf numFmtId="0" fontId="34" fillId="0" borderId="0" xfId="0" applyFont="1"/>
    <xf numFmtId="0" fontId="34" fillId="0" borderId="0" xfId="0" applyFont="1" applyAlignment="1">
      <alignment horizontal="center"/>
    </xf>
    <xf numFmtId="0" fontId="39"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xf>
    <xf numFmtId="49" fontId="34" fillId="0" borderId="0" xfId="0" applyNumberFormat="1" applyFont="1" applyAlignment="1">
      <alignment horizontal="center"/>
    </xf>
    <xf numFmtId="172" fontId="9" fillId="0" borderId="0" xfId="1" applyNumberFormat="1" applyFont="1" applyAlignment="1">
      <alignment horizontal="center"/>
    </xf>
    <xf numFmtId="171" fontId="8" fillId="0" borderId="0" xfId="2" applyNumberFormat="1" applyFont="1" applyAlignment="1" applyProtection="1">
      <alignment horizontal="center" vertical="center"/>
      <protection locked="0"/>
    </xf>
    <xf numFmtId="165" fontId="8" fillId="0" borderId="0" xfId="1" applyNumberFormat="1" applyFont="1" applyAlignment="1" applyProtection="1">
      <alignment horizontal="center" vertical="center"/>
      <protection locked="0"/>
    </xf>
    <xf numFmtId="0" fontId="8" fillId="6" borderId="5" xfId="0" applyFont="1" applyFill="1" applyBorder="1" applyAlignment="1" applyProtection="1">
      <alignment horizontal="center" wrapText="1"/>
      <protection locked="0"/>
    </xf>
    <xf numFmtId="4" fontId="0" fillId="0" borderId="0" xfId="0" applyNumberFormat="1" applyAlignment="1">
      <alignment horizontal="left"/>
    </xf>
    <xf numFmtId="0" fontId="15" fillId="0" borderId="8" xfId="23" applyFont="1" applyBorder="1" applyAlignment="1" applyProtection="1">
      <alignment horizontal="center" vertical="center" wrapText="1"/>
      <protection locked="0"/>
    </xf>
    <xf numFmtId="49" fontId="15" fillId="0" borderId="8" xfId="25" applyNumberFormat="1" applyFont="1" applyBorder="1" applyAlignment="1" applyProtection="1">
      <alignment horizontal="center" vertical="center" wrapText="1"/>
      <protection locked="0"/>
    </xf>
    <xf numFmtId="167" fontId="13" fillId="0" borderId="5" xfId="1" applyNumberFormat="1" applyFont="1" applyBorder="1" applyAlignment="1">
      <alignment horizontal="center" wrapText="1"/>
    </xf>
    <xf numFmtId="44" fontId="8" fillId="2" borderId="2"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0" fontId="7" fillId="0" borderId="0" xfId="0" applyFont="1" applyAlignment="1" applyProtection="1">
      <alignment horizontal="left" vertical="center"/>
      <protection locked="0"/>
    </xf>
    <xf numFmtId="0" fontId="8" fillId="4" borderId="0" xfId="2" applyFont="1" applyFill="1" applyAlignment="1" applyProtection="1">
      <alignment horizontal="center"/>
      <protection locked="0"/>
    </xf>
    <xf numFmtId="44" fontId="7" fillId="0" borderId="0" xfId="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left"/>
      <protection locked="0"/>
    </xf>
    <xf numFmtId="0" fontId="9" fillId="0" borderId="0" xfId="0" applyFont="1" applyAlignment="1" applyProtection="1">
      <alignment horizontal="left" vertical="center"/>
      <protection locked="0"/>
    </xf>
    <xf numFmtId="1" fontId="8" fillId="4" borderId="0" xfId="2" applyNumberFormat="1" applyFont="1" applyFill="1" applyAlignment="1" applyProtection="1">
      <alignment horizontal="center" vertical="center"/>
      <protection locked="0"/>
    </xf>
    <xf numFmtId="44" fontId="9" fillId="0" borderId="0" xfId="1" applyFont="1" applyAlignment="1" applyProtection="1">
      <alignment horizontal="center" vertical="center"/>
      <protection locked="0"/>
    </xf>
    <xf numFmtId="0" fontId="9" fillId="0" borderId="0" xfId="0" applyFont="1" applyAlignment="1" applyProtection="1">
      <alignment horizontal="center" vertical="center"/>
      <protection locked="0"/>
    </xf>
    <xf numFmtId="164" fontId="10" fillId="4" borderId="0" xfId="2" applyNumberFormat="1" applyFont="1" applyFill="1" applyAlignment="1" applyProtection="1">
      <alignment horizontal="center" vertical="center"/>
      <protection locked="0"/>
    </xf>
    <xf numFmtId="165" fontId="7" fillId="4" borderId="2" xfId="0" applyNumberFormat="1" applyFont="1" applyFill="1" applyBorder="1" applyAlignment="1" applyProtection="1">
      <alignment horizontal="center"/>
      <protection locked="0"/>
    </xf>
    <xf numFmtId="44" fontId="8" fillId="2" borderId="7" xfId="1" applyFont="1" applyFill="1" applyBorder="1" applyAlignment="1" applyProtection="1">
      <alignment horizontal="center"/>
      <protection locked="0"/>
    </xf>
    <xf numFmtId="44" fontId="7" fillId="0" borderId="0" xfId="1" applyFont="1" applyAlignment="1" applyProtection="1">
      <alignment horizontal="center"/>
      <protection locked="0"/>
    </xf>
    <xf numFmtId="0" fontId="9" fillId="0" borderId="0" xfId="0" applyFont="1" applyProtection="1">
      <protection locked="0"/>
    </xf>
    <xf numFmtId="0" fontId="8" fillId="0" borderId="4" xfId="0" applyFont="1" applyBorder="1" applyProtection="1">
      <protection locked="0"/>
    </xf>
    <xf numFmtId="166" fontId="8" fillId="0" borderId="5" xfId="1" applyNumberFormat="1" applyFont="1" applyBorder="1" applyAlignment="1" applyProtection="1">
      <alignment horizontal="center" wrapText="1"/>
      <protection locked="0"/>
    </xf>
    <xf numFmtId="2" fontId="14" fillId="0" borderId="5" xfId="1" applyNumberFormat="1" applyFont="1" applyBorder="1" applyAlignment="1" applyProtection="1">
      <alignment horizontal="center" wrapText="1"/>
      <protection locked="0"/>
    </xf>
    <xf numFmtId="44" fontId="14" fillId="0" borderId="5" xfId="1" applyFont="1" applyBorder="1" applyAlignment="1" applyProtection="1">
      <alignment horizontal="center" wrapText="1"/>
      <protection locked="0"/>
    </xf>
    <xf numFmtId="0" fontId="10" fillId="4" borderId="5" xfId="0" applyFont="1" applyFill="1" applyBorder="1" applyAlignment="1" applyProtection="1">
      <alignment horizontal="center" vertical="center" wrapText="1"/>
      <protection locked="0"/>
    </xf>
    <xf numFmtId="44" fontId="10" fillId="0" borderId="6" xfId="1" applyFont="1" applyBorder="1" applyAlignment="1" applyProtection="1">
      <alignment horizontal="center" wrapText="1"/>
      <protection locked="0"/>
    </xf>
    <xf numFmtId="0" fontId="9" fillId="0" borderId="0" xfId="0" applyFont="1" applyAlignment="1" applyProtection="1">
      <alignment horizontal="center"/>
      <protection locked="0"/>
    </xf>
    <xf numFmtId="2" fontId="9" fillId="0" borderId="0" xfId="0" applyNumberFormat="1" applyFont="1" applyAlignment="1" applyProtection="1">
      <alignment horizontal="center"/>
      <protection locked="0"/>
    </xf>
    <xf numFmtId="44" fontId="9" fillId="0" borderId="0" xfId="1" applyFont="1" applyAlignment="1" applyProtection="1">
      <alignment horizontal="center"/>
      <protection locked="0"/>
    </xf>
    <xf numFmtId="2" fontId="9" fillId="0" borderId="0" xfId="1" applyNumberFormat="1" applyFont="1" applyAlignment="1" applyProtection="1">
      <alignment horizontal="center"/>
      <protection locked="0"/>
    </xf>
    <xf numFmtId="0" fontId="9" fillId="4" borderId="0" xfId="0" applyFont="1" applyFill="1" applyAlignment="1" applyProtection="1">
      <alignment horizontal="center"/>
      <protection locked="0"/>
    </xf>
    <xf numFmtId="175" fontId="9" fillId="0" borderId="0" xfId="0" applyNumberFormat="1" applyFont="1" applyAlignment="1" applyProtection="1">
      <alignment horizontal="center"/>
      <protection locked="0"/>
    </xf>
    <xf numFmtId="167" fontId="9" fillId="0" borderId="0" xfId="1" applyNumberFormat="1" applyFont="1" applyAlignment="1" applyProtection="1">
      <alignment horizontal="center"/>
    </xf>
    <xf numFmtId="44" fontId="8" fillId="2" borderId="2"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9" fontId="9" fillId="0" borderId="0" xfId="0" applyNumberFormat="1" applyFont="1" applyAlignment="1">
      <alignment horizontal="left"/>
    </xf>
    <xf numFmtId="0" fontId="53" fillId="0" borderId="0" xfId="0" applyFont="1" applyAlignment="1">
      <alignment vertical="center"/>
    </xf>
    <xf numFmtId="170" fontId="9" fillId="0" borderId="0" xfId="0" applyNumberFormat="1" applyFont="1" applyAlignment="1">
      <alignment horizontal="left"/>
    </xf>
    <xf numFmtId="44" fontId="9" fillId="0" borderId="0" xfId="1" applyFont="1" applyAlignment="1">
      <alignment horizontal="center"/>
    </xf>
    <xf numFmtId="0" fontId="9" fillId="0" borderId="0" xfId="0" applyFont="1" applyAlignment="1">
      <alignment horizont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44" fontId="9" fillId="0" borderId="0" xfId="0" applyNumberFormat="1" applyFont="1"/>
    <xf numFmtId="0" fontId="54" fillId="0" borderId="8" xfId="0" applyFont="1" applyBorder="1"/>
    <xf numFmtId="0" fontId="55" fillId="0" borderId="8" xfId="4" applyFont="1" applyBorder="1" applyAlignment="1" applyProtection="1">
      <alignment horizontal="center" vertical="center" wrapText="1"/>
      <protection locked="0"/>
    </xf>
    <xf numFmtId="49" fontId="55" fillId="0" borderId="8" xfId="5" applyNumberFormat="1" applyFont="1" applyFill="1" applyBorder="1" applyAlignment="1" applyProtection="1">
      <alignment horizontal="center" vertical="center" wrapText="1"/>
      <protection locked="0"/>
    </xf>
    <xf numFmtId="4" fontId="55" fillId="0" borderId="8" xfId="5" applyNumberFormat="1" applyFont="1" applyFill="1" applyBorder="1" applyAlignment="1" applyProtection="1">
      <alignment horizontal="center" vertical="center" wrapText="1"/>
      <protection locked="0"/>
    </xf>
    <xf numFmtId="4" fontId="54" fillId="0" borderId="8" xfId="0" applyNumberFormat="1" applyFont="1" applyBorder="1" applyAlignment="1">
      <alignment horizontal="center" vertical="center"/>
    </xf>
    <xf numFmtId="2" fontId="55" fillId="0" borderId="8" xfId="5" applyNumberFormat="1" applyFont="1" applyFill="1" applyBorder="1" applyAlignment="1" applyProtection="1">
      <alignment horizontal="center" vertical="center" wrapText="1"/>
      <protection locked="0"/>
    </xf>
    <xf numFmtId="1" fontId="55" fillId="0" borderId="8" xfId="0" applyNumberFormat="1" applyFont="1" applyBorder="1" applyAlignment="1">
      <alignment horizontal="center"/>
    </xf>
    <xf numFmtId="0" fontId="55" fillId="0" borderId="8" xfId="0" applyFont="1" applyBorder="1" applyAlignment="1">
      <alignment horizontal="center" vertical="center" wrapText="1"/>
    </xf>
    <xf numFmtId="2" fontId="54" fillId="0" borderId="8" xfId="1" applyNumberFormat="1" applyFont="1" applyBorder="1" applyAlignment="1">
      <alignment horizontal="center"/>
    </xf>
    <xf numFmtId="44" fontId="54" fillId="0" borderId="8" xfId="1" applyFont="1" applyBorder="1" applyAlignment="1">
      <alignment horizontal="center"/>
    </xf>
    <xf numFmtId="168" fontId="54" fillId="0" borderId="8" xfId="0" applyNumberFormat="1" applyFont="1" applyBorder="1" applyAlignment="1">
      <alignment horizontal="center"/>
    </xf>
    <xf numFmtId="0" fontId="55" fillId="0" borderId="8" xfId="6" applyFont="1" applyBorder="1" applyAlignment="1" applyProtection="1">
      <alignment horizontal="center" vertical="center" wrapText="1"/>
      <protection locked="0"/>
    </xf>
    <xf numFmtId="49" fontId="55" fillId="0" borderId="8" xfId="7" applyNumberFormat="1" applyFont="1" applyBorder="1" applyAlignment="1" applyProtection="1">
      <alignment horizontal="center" vertical="center" wrapText="1"/>
      <protection locked="0"/>
    </xf>
    <xf numFmtId="4" fontId="55" fillId="0" borderId="8" xfId="8" applyNumberFormat="1" applyFont="1" applyBorder="1" applyAlignment="1" applyProtection="1">
      <alignment horizontal="center" vertical="center" wrapText="1"/>
      <protection locked="0"/>
    </xf>
    <xf numFmtId="2" fontId="55" fillId="0" borderId="8" xfId="9" applyNumberFormat="1" applyFont="1" applyBorder="1" applyAlignment="1" applyProtection="1">
      <alignment horizontal="center" vertical="center" wrapText="1"/>
      <protection locked="0"/>
    </xf>
    <xf numFmtId="4" fontId="55" fillId="0" borderId="8" xfId="9" applyNumberFormat="1" applyFont="1" applyBorder="1" applyAlignment="1" applyProtection="1">
      <alignment horizontal="center" vertical="center" wrapText="1"/>
      <protection locked="0"/>
    </xf>
    <xf numFmtId="4" fontId="55" fillId="0" borderId="8" xfId="12" applyNumberFormat="1" applyFont="1" applyBorder="1" applyAlignment="1" applyProtection="1">
      <alignment horizontal="center" vertical="center" wrapText="1"/>
      <protection locked="0"/>
    </xf>
    <xf numFmtId="2" fontId="55" fillId="0" borderId="8" xfId="12" applyNumberFormat="1" applyFont="1" applyBorder="1" applyAlignment="1" applyProtection="1">
      <alignment horizontal="center" vertical="center" wrapText="1"/>
      <protection locked="0"/>
    </xf>
    <xf numFmtId="4" fontId="55" fillId="0" borderId="8" xfId="13" applyNumberFormat="1" applyFont="1" applyBorder="1" applyAlignment="1" applyProtection="1">
      <alignment horizontal="center" vertical="center" wrapText="1"/>
      <protection locked="0"/>
    </xf>
    <xf numFmtId="4" fontId="55" fillId="0" borderId="8" xfId="14" applyNumberFormat="1" applyFont="1" applyBorder="1" applyAlignment="1" applyProtection="1">
      <alignment horizontal="center" vertical="center" wrapText="1"/>
      <protection locked="0"/>
    </xf>
    <xf numFmtId="4" fontId="55" fillId="0" borderId="8" xfId="26" applyNumberFormat="1" applyFont="1" applyBorder="1" applyAlignment="1" applyProtection="1">
      <alignment horizontal="center" vertical="center" wrapText="1"/>
      <protection locked="0"/>
    </xf>
    <xf numFmtId="4" fontId="55" fillId="0" borderId="8" xfId="18" applyNumberFormat="1" applyFont="1" applyBorder="1" applyAlignment="1" applyProtection="1">
      <alignment horizontal="center" vertical="center" wrapText="1"/>
      <protection locked="0"/>
    </xf>
    <xf numFmtId="2" fontId="55" fillId="0" borderId="8" xfId="18" applyNumberFormat="1" applyFont="1" applyBorder="1" applyAlignment="1" applyProtection="1">
      <alignment horizontal="center" vertical="center" wrapText="1"/>
      <protection locked="0"/>
    </xf>
    <xf numFmtId="2" fontId="55" fillId="0" borderId="8" xfId="19" applyNumberFormat="1" applyFont="1" applyBorder="1" applyAlignment="1" applyProtection="1">
      <alignment horizontal="center" vertical="center" wrapText="1"/>
      <protection locked="0"/>
    </xf>
    <xf numFmtId="0" fontId="55" fillId="0" borderId="8" xfId="10" applyFont="1" applyBorder="1" applyAlignment="1" applyProtection="1">
      <alignment horizontal="center" vertical="center" wrapText="1"/>
      <protection locked="0"/>
    </xf>
    <xf numFmtId="49" fontId="55" fillId="0" borderId="8" xfId="10" applyNumberFormat="1" applyFont="1" applyBorder="1" applyAlignment="1" applyProtection="1">
      <alignment horizontal="center" vertical="center" wrapText="1"/>
      <protection locked="0"/>
    </xf>
    <xf numFmtId="4" fontId="55" fillId="0" borderId="8" xfId="10" applyNumberFormat="1" applyFont="1" applyBorder="1" applyAlignment="1" applyProtection="1">
      <alignment horizontal="center" vertical="center" wrapText="1"/>
      <protection locked="0"/>
    </xf>
    <xf numFmtId="2" fontId="55" fillId="0" borderId="8" xfId="10" applyNumberFormat="1" applyFont="1" applyBorder="1" applyAlignment="1" applyProtection="1">
      <alignment horizontal="center" vertical="center" wrapText="1"/>
      <protection locked="0"/>
    </xf>
    <xf numFmtId="4" fontId="55" fillId="0" borderId="8" xfId="20" applyNumberFormat="1"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49" fontId="54" fillId="0" borderId="8" xfId="0" applyNumberFormat="1" applyFont="1" applyBorder="1" applyAlignment="1" applyProtection="1">
      <alignment horizontal="center" vertical="center" wrapText="1"/>
      <protection locked="0"/>
    </xf>
    <xf numFmtId="4" fontId="54" fillId="0" borderId="8" xfId="0" applyNumberFormat="1" applyFont="1" applyBorder="1" applyAlignment="1" applyProtection="1">
      <alignment horizontal="center" vertical="center" wrapText="1"/>
      <protection locked="0"/>
    </xf>
    <xf numFmtId="2" fontId="54" fillId="0" borderId="8" xfId="0" applyNumberFormat="1" applyFont="1" applyBorder="1" applyAlignment="1" applyProtection="1">
      <alignment horizontal="center" vertical="center" wrapText="1"/>
      <protection locked="0"/>
    </xf>
    <xf numFmtId="2" fontId="55" fillId="0" borderId="8" xfId="4" applyNumberFormat="1" applyFont="1" applyBorder="1" applyAlignment="1" applyProtection="1">
      <alignment horizontal="center" vertical="center" wrapText="1"/>
      <protection locked="0"/>
    </xf>
    <xf numFmtId="0" fontId="54" fillId="0" borderId="8" xfId="0" applyFont="1" applyBorder="1" applyAlignment="1">
      <alignment horizontal="center"/>
    </xf>
    <xf numFmtId="2" fontId="54" fillId="0" borderId="8" xfId="0" applyNumberFormat="1" applyFont="1" applyBorder="1" applyAlignment="1">
      <alignment horizontal="center" vertical="center"/>
    </xf>
    <xf numFmtId="0" fontId="54" fillId="0" borderId="8" xfId="0" applyFont="1" applyBorder="1" applyAlignment="1">
      <alignment horizontal="center" vertical="center"/>
    </xf>
    <xf numFmtId="1" fontId="55" fillId="0" borderId="8" xfId="0" applyNumberFormat="1" applyFont="1" applyBorder="1" applyAlignment="1">
      <alignment horizontal="center" vertical="center"/>
    </xf>
    <xf numFmtId="0" fontId="56" fillId="0" borderId="0" xfId="0" applyFont="1"/>
    <xf numFmtId="0" fontId="55" fillId="0" borderId="0" xfId="0" applyFont="1" applyAlignment="1">
      <alignment horizontal="center"/>
    </xf>
    <xf numFmtId="0" fontId="0" fillId="0" borderId="0" xfId="0" applyAlignment="1">
      <alignment horizontal="center"/>
    </xf>
    <xf numFmtId="2" fontId="0" fillId="0" borderId="0" xfId="24" applyNumberFormat="1" applyFont="1" applyAlignment="1">
      <alignment horizontal="center"/>
    </xf>
    <xf numFmtId="169" fontId="9" fillId="0" borderId="0" xfId="1" quotePrefix="1" applyNumberFormat="1" applyFont="1" applyAlignment="1">
      <alignment horizontal="center"/>
    </xf>
    <xf numFmtId="168" fontId="0" fillId="0" borderId="0" xfId="0" applyNumberFormat="1" applyAlignment="1">
      <alignment horizontal="center"/>
    </xf>
    <xf numFmtId="44" fontId="0" fillId="0" borderId="0" xfId="1" applyFont="1" applyAlignment="1">
      <alignment horizontal="center"/>
    </xf>
    <xf numFmtId="2" fontId="0" fillId="0" borderId="0" xfId="0" applyNumberFormat="1" applyAlignment="1">
      <alignment horizontal="center"/>
    </xf>
    <xf numFmtId="44" fontId="0" fillId="0" borderId="0" xfId="1" applyFont="1" applyFill="1" applyAlignment="1">
      <alignment horizontal="center"/>
    </xf>
    <xf numFmtId="165" fontId="8" fillId="0" borderId="0" xfId="2" applyNumberFormat="1" applyFont="1" applyAlignment="1" applyProtection="1">
      <alignment horizontal="center" vertical="center"/>
      <protection locked="0"/>
    </xf>
    <xf numFmtId="176" fontId="9" fillId="0" borderId="0" xfId="1" applyNumberFormat="1" applyFont="1" applyAlignment="1">
      <alignment horizontal="right"/>
    </xf>
    <xf numFmtId="49" fontId="15" fillId="0" borderId="8" xfId="0" applyNumberFormat="1" applyFont="1" applyBorder="1" applyAlignment="1" applyProtection="1">
      <alignment horizontal="center" vertical="center" wrapText="1"/>
      <protection locked="0"/>
    </xf>
    <xf numFmtId="176" fontId="9" fillId="0" borderId="0" xfId="0" applyNumberFormat="1" applyFont="1" applyAlignment="1">
      <alignment horizontal="right"/>
    </xf>
    <xf numFmtId="4" fontId="15" fillId="0" borderId="8" xfId="8" applyNumberFormat="1" applyFont="1" applyBorder="1" applyAlignment="1" applyProtection="1">
      <alignment horizontal="center" vertical="center" wrapText="1"/>
      <protection locked="0"/>
    </xf>
    <xf numFmtId="2" fontId="15" fillId="0" borderId="8" xfId="9" applyNumberFormat="1" applyFont="1" applyBorder="1" applyAlignment="1" applyProtection="1">
      <alignment horizontal="center" vertical="center" wrapText="1"/>
      <protection locked="0"/>
    </xf>
    <xf numFmtId="0" fontId="9" fillId="0" borderId="0" xfId="27" applyFont="1"/>
    <xf numFmtId="0" fontId="9" fillId="0" borderId="0" xfId="27" applyFont="1" applyAlignment="1">
      <alignment horizontal="center"/>
    </xf>
    <xf numFmtId="44" fontId="9" fillId="0" borderId="0" xfId="28" applyFont="1" applyAlignment="1">
      <alignment horizontal="center"/>
    </xf>
    <xf numFmtId="2" fontId="9" fillId="0" borderId="0" xfId="28" applyNumberFormat="1" applyFont="1" applyAlignment="1">
      <alignment horizontal="center"/>
    </xf>
    <xf numFmtId="0" fontId="9" fillId="4" borderId="0" xfId="27" applyFont="1" applyFill="1" applyAlignment="1">
      <alignment horizontal="center"/>
    </xf>
    <xf numFmtId="0" fontId="9" fillId="0" borderId="0" xfId="27" applyFont="1" applyAlignment="1">
      <alignment horizontal="left" wrapText="1"/>
    </xf>
    <xf numFmtId="44" fontId="9" fillId="0" borderId="8" xfId="0" applyNumberFormat="1" applyFont="1" applyBorder="1" applyAlignment="1">
      <alignment horizontal="center"/>
    </xf>
    <xf numFmtId="0" fontId="7" fillId="0" borderId="0" xfId="0" applyFont="1" applyAlignment="1">
      <alignment horizontal="left" vertical="center"/>
    </xf>
    <xf numFmtId="0" fontId="8" fillId="0" borderId="0" xfId="2" applyFont="1" applyAlignment="1" applyProtection="1">
      <alignment horizontal="left"/>
      <protection locked="0"/>
    </xf>
    <xf numFmtId="0" fontId="9" fillId="0" borderId="0" xfId="0" applyFont="1" applyAlignment="1">
      <alignment horizontal="left"/>
    </xf>
    <xf numFmtId="0" fontId="9" fillId="0" borderId="0" xfId="0" applyFont="1" applyAlignment="1">
      <alignment horizontal="left" vertical="center"/>
    </xf>
    <xf numFmtId="1" fontId="8" fillId="0" borderId="0" xfId="2" applyNumberFormat="1" applyFont="1" applyAlignment="1" applyProtection="1">
      <alignment horizontal="left" vertical="center"/>
      <protection locked="0"/>
    </xf>
    <xf numFmtId="164" fontId="10" fillId="0" borderId="0" xfId="2" applyNumberFormat="1" applyFont="1" applyAlignment="1" applyProtection="1">
      <alignment horizontal="left" vertical="center"/>
      <protection locked="0"/>
    </xf>
    <xf numFmtId="0" fontId="7" fillId="0" borderId="0" xfId="0" applyFont="1"/>
    <xf numFmtId="0" fontId="7" fillId="0" borderId="0" xfId="0" applyFont="1" applyProtection="1">
      <protection locked="0"/>
    </xf>
    <xf numFmtId="49" fontId="8" fillId="0" borderId="1" xfId="0" applyNumberFormat="1" applyFont="1" applyBorder="1" applyAlignment="1" applyProtection="1">
      <alignment horizontal="center"/>
      <protection locked="0"/>
    </xf>
    <xf numFmtId="0" fontId="9" fillId="0" borderId="0" xfId="0" applyFont="1"/>
    <xf numFmtId="0" fontId="7" fillId="0" borderId="0" xfId="0" applyFont="1" applyAlignment="1" applyProtection="1">
      <alignment horizontal="center"/>
      <protection locked="0"/>
    </xf>
    <xf numFmtId="44" fontId="8" fillId="2" borderId="2" xfId="1" applyFont="1" applyFill="1" applyBorder="1" applyAlignment="1" applyProtection="1">
      <alignment horizontal="center"/>
      <protection locked="0"/>
    </xf>
    <xf numFmtId="0" fontId="8" fillId="0" borderId="0" xfId="2" applyFont="1" applyAlignment="1" applyProtection="1">
      <alignment horizontal="center"/>
      <protection locked="0"/>
    </xf>
    <xf numFmtId="2" fontId="8" fillId="0" borderId="0" xfId="1" applyNumberFormat="1" applyFont="1" applyAlignment="1" applyProtection="1">
      <alignment horizontal="center"/>
      <protection locked="0"/>
    </xf>
    <xf numFmtId="44" fontId="8" fillId="0" borderId="0" xfId="1" applyFont="1" applyAlignment="1" applyProtection="1">
      <alignment horizontal="center"/>
      <protection locked="0"/>
    </xf>
    <xf numFmtId="0" fontId="8" fillId="4" borderId="0" xfId="2" applyFont="1" applyFill="1" applyAlignment="1">
      <alignment horizontal="center"/>
    </xf>
    <xf numFmtId="44" fontId="8" fillId="0" borderId="0" xfId="1" applyFont="1" applyAlignment="1">
      <alignment horizont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 fontId="8" fillId="4" borderId="0" xfId="2" applyNumberFormat="1" applyFont="1" applyFill="1" applyAlignment="1">
      <alignment horizontal="center" vertical="center"/>
    </xf>
    <xf numFmtId="44" fontId="8" fillId="0" borderId="0" xfId="1" applyFont="1" applyAlignment="1">
      <alignment horizontal="center" vertical="center"/>
    </xf>
    <xf numFmtId="44" fontId="9" fillId="0" borderId="0" xfId="1" applyFont="1" applyAlignment="1">
      <alignment horizontal="center" vertical="center"/>
    </xf>
    <xf numFmtId="0" fontId="9" fillId="0" borderId="0" xfId="0" applyFont="1" applyAlignment="1">
      <alignment horizontal="center" vertical="center"/>
    </xf>
    <xf numFmtId="0" fontId="10" fillId="0" borderId="0" xfId="2" applyFont="1" applyAlignment="1" applyProtection="1">
      <alignment horizontal="center" vertical="center"/>
      <protection locked="0"/>
    </xf>
    <xf numFmtId="164" fontId="10" fillId="0" borderId="0" xfId="2" applyNumberFormat="1" applyFont="1" applyAlignment="1" applyProtection="1">
      <alignment horizontal="center" vertical="center"/>
      <protection locked="0"/>
    </xf>
    <xf numFmtId="2" fontId="10" fillId="0" borderId="0" xfId="1" applyNumberFormat="1" applyFont="1" applyAlignment="1" applyProtection="1">
      <alignment horizontal="center" vertical="center"/>
      <protection locked="0"/>
    </xf>
    <xf numFmtId="44" fontId="10" fillId="0" borderId="0" xfId="1" applyFont="1" applyAlignment="1" applyProtection="1">
      <alignment horizontal="center" vertical="center"/>
      <protection locked="0"/>
    </xf>
    <xf numFmtId="164" fontId="10" fillId="4" borderId="0" xfId="2" applyNumberFormat="1" applyFont="1" applyFill="1" applyAlignment="1">
      <alignment horizontal="center" vertical="center"/>
    </xf>
    <xf numFmtId="44" fontId="10" fillId="0" borderId="0" xfId="1" applyFont="1" applyAlignment="1">
      <alignment horizontal="center" vertical="center"/>
    </xf>
    <xf numFmtId="0" fontId="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2" fontId="11" fillId="0" borderId="2" xfId="0" applyNumberFormat="1" applyFont="1" applyBorder="1" applyAlignment="1" applyProtection="1">
      <alignment horizontal="center"/>
      <protection locked="0"/>
    </xf>
    <xf numFmtId="2" fontId="8" fillId="0" borderId="2" xfId="1" applyNumberFormat="1" applyFont="1" applyBorder="1" applyAlignment="1" applyProtection="1">
      <alignment horizontal="center"/>
      <protection locked="0"/>
    </xf>
    <xf numFmtId="44" fontId="11" fillId="0" borderId="2" xfId="1" applyFont="1" applyBorder="1" applyAlignment="1" applyProtection="1">
      <alignment horizontal="center"/>
      <protection locked="0"/>
    </xf>
    <xf numFmtId="165" fontId="7" fillId="4" borderId="2" xfId="0" applyNumberFormat="1" applyFont="1" applyFill="1" applyBorder="1" applyAlignment="1">
      <alignment horizontal="center"/>
    </xf>
    <xf numFmtId="44" fontId="8" fillId="2" borderId="7" xfId="1" applyFont="1" applyFill="1" applyBorder="1" applyAlignment="1">
      <alignment horizontal="center"/>
    </xf>
    <xf numFmtId="44" fontId="7" fillId="0" borderId="0" xfId="1" applyFont="1" applyAlignment="1">
      <alignment horizontal="center"/>
    </xf>
    <xf numFmtId="0" fontId="7" fillId="0" borderId="0" xfId="0" applyFont="1" applyAlignment="1">
      <alignment horizontal="center"/>
    </xf>
    <xf numFmtId="0" fontId="9" fillId="0" borderId="0" xfId="0" applyFont="1" applyAlignment="1">
      <alignment horizontal="center"/>
    </xf>
    <xf numFmtId="44" fontId="9" fillId="0" borderId="0" xfId="1" applyFont="1" applyAlignment="1">
      <alignment horizontal="center"/>
    </xf>
    <xf numFmtId="2" fontId="9" fillId="0" borderId="0" xfId="1" applyNumberFormat="1" applyFont="1" applyAlignment="1">
      <alignment horizontal="center"/>
    </xf>
    <xf numFmtId="0" fontId="9" fillId="4" borderId="0" xfId="0" applyFont="1" applyFill="1" applyAlignment="1">
      <alignment horizontal="center"/>
    </xf>
    <xf numFmtId="49" fontId="8" fillId="0" borderId="1" xfId="0" applyNumberFormat="1" applyFont="1" applyBorder="1" applyAlignment="1" applyProtection="1">
      <alignment horizontal="left"/>
      <protection locked="0"/>
    </xf>
    <xf numFmtId="0" fontId="8" fillId="0" borderId="11" xfId="0" applyFont="1" applyBorder="1"/>
    <xf numFmtId="0" fontId="8" fillId="0" borderId="12" xfId="0" applyFont="1" applyBorder="1" applyAlignment="1" applyProtection="1">
      <alignment horizontal="center" wrapText="1"/>
      <protection locked="0"/>
    </xf>
    <xf numFmtId="49" fontId="10" fillId="0" borderId="12" xfId="0" applyNumberFormat="1"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2" fillId="0" borderId="12" xfId="0" applyFont="1" applyBorder="1" applyAlignment="1" applyProtection="1">
      <alignment horizontal="center" wrapText="1"/>
      <protection locked="0"/>
    </xf>
    <xf numFmtId="44" fontId="10" fillId="0" borderId="12" xfId="1" applyFont="1" applyBorder="1" applyAlignment="1" applyProtection="1">
      <alignment horizontal="center" wrapText="1"/>
      <protection locked="0"/>
    </xf>
    <xf numFmtId="166" fontId="8" fillId="0" borderId="12" xfId="1" applyNumberFormat="1" applyFont="1" applyBorder="1" applyAlignment="1">
      <alignment horizontal="center" wrapText="1"/>
    </xf>
    <xf numFmtId="2" fontId="14" fillId="0" borderId="12" xfId="1" applyNumberFormat="1" applyFont="1" applyBorder="1" applyAlignment="1">
      <alignment horizontal="center" wrapText="1"/>
    </xf>
    <xf numFmtId="44" fontId="14" fillId="0" borderId="12" xfId="1" applyFont="1" applyBorder="1" applyAlignment="1">
      <alignment horizontal="center" wrapText="1"/>
    </xf>
    <xf numFmtId="0" fontId="10" fillId="4" borderId="12" xfId="0" applyFont="1" applyFill="1" applyBorder="1" applyAlignment="1">
      <alignment horizontal="center" vertical="center" wrapText="1"/>
    </xf>
    <xf numFmtId="44" fontId="10" fillId="0" borderId="13" xfId="1" applyFont="1" applyBorder="1" applyAlignment="1">
      <alignment horizontal="center" wrapText="1"/>
    </xf>
    <xf numFmtId="167" fontId="9" fillId="0" borderId="8" xfId="1" applyNumberFormat="1" applyFont="1" applyFill="1" applyBorder="1" applyAlignment="1">
      <alignment horizontal="center"/>
    </xf>
    <xf numFmtId="44" fontId="9" fillId="0" borderId="8" xfId="1" applyFont="1" applyFill="1" applyBorder="1" applyAlignment="1">
      <alignment horizontal="center"/>
    </xf>
    <xf numFmtId="0" fontId="9" fillId="0" borderId="8" xfId="0" applyFont="1" applyBorder="1"/>
    <xf numFmtId="165" fontId="13" fillId="0" borderId="12" xfId="1" applyNumberFormat="1" applyFont="1" applyBorder="1" applyAlignment="1">
      <alignment horizontal="center" wrapText="1"/>
    </xf>
    <xf numFmtId="44" fontId="13" fillId="0" borderId="12" xfId="1" applyFont="1" applyBorder="1" applyAlignment="1">
      <alignment horizontal="center" wrapText="1"/>
    </xf>
    <xf numFmtId="0" fontId="9" fillId="0" borderId="8" xfId="0" applyFont="1" applyBorder="1" applyAlignment="1">
      <alignment horizontal="center"/>
    </xf>
    <xf numFmtId="0" fontId="9" fillId="4" borderId="8" xfId="0" applyFont="1" applyFill="1" applyBorder="1" applyAlignment="1">
      <alignment horizontal="center"/>
    </xf>
    <xf numFmtId="44" fontId="9" fillId="0" borderId="8" xfId="1" applyFont="1" applyBorder="1" applyAlignment="1">
      <alignment horizontal="center"/>
    </xf>
    <xf numFmtId="1" fontId="9" fillId="0" borderId="8" xfId="0" applyNumberFormat="1" applyFont="1" applyBorder="1" applyAlignment="1">
      <alignment horizontal="center"/>
    </xf>
    <xf numFmtId="1" fontId="40" fillId="6" borderId="8" xfId="0" applyNumberFormat="1" applyFont="1" applyFill="1" applyBorder="1" applyAlignment="1">
      <alignment horizontal="left" vertical="top" indent="4" shrinkToFit="1"/>
    </xf>
    <xf numFmtId="1" fontId="40" fillId="8" borderId="8" xfId="0" applyNumberFormat="1" applyFont="1" applyFill="1" applyBorder="1" applyAlignment="1">
      <alignment horizontal="left" vertical="top" indent="4" shrinkToFit="1"/>
    </xf>
    <xf numFmtId="2" fontId="9" fillId="8" borderId="8" xfId="0" applyNumberFormat="1" applyFont="1" applyFill="1" applyBorder="1" applyAlignment="1">
      <alignment horizontal="center"/>
    </xf>
    <xf numFmtId="44" fontId="14" fillId="11" borderId="5" xfId="1" applyFont="1" applyFill="1" applyBorder="1" applyAlignment="1">
      <alignment horizontal="center" wrapText="1"/>
    </xf>
    <xf numFmtId="44" fontId="9" fillId="11" borderId="0" xfId="1" applyFont="1" applyFill="1" applyAlignment="1">
      <alignment horizontal="center"/>
    </xf>
    <xf numFmtId="44" fontId="10" fillId="11" borderId="6" xfId="1" applyFont="1" applyFill="1" applyBorder="1" applyAlignment="1">
      <alignment horizontal="center" wrapText="1"/>
    </xf>
    <xf numFmtId="8" fontId="9" fillId="6" borderId="2" xfId="1" applyNumberFormat="1" applyFont="1" applyFill="1" applyBorder="1" applyAlignment="1">
      <alignment horizontal="center"/>
    </xf>
    <xf numFmtId="8" fontId="9" fillId="6" borderId="0" xfId="1" applyNumberFormat="1" applyFont="1" applyFill="1" applyBorder="1" applyAlignment="1">
      <alignment horizontal="center"/>
    </xf>
    <xf numFmtId="44" fontId="9" fillId="6" borderId="0" xfId="1" applyFont="1" applyFill="1" applyBorder="1" applyAlignment="1">
      <alignment horizontal="center"/>
    </xf>
    <xf numFmtId="44" fontId="9" fillId="6" borderId="21" xfId="1" applyFont="1" applyFill="1" applyBorder="1" applyAlignment="1">
      <alignment horizontal="center"/>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44" fontId="8" fillId="2" borderId="2"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44" fontId="9" fillId="0" borderId="0" xfId="1" applyFont="1" applyAlignment="1">
      <alignment horizontal="center"/>
    </xf>
    <xf numFmtId="0" fontId="9" fillId="0" borderId="0" xfId="0" applyFont="1" applyAlignment="1">
      <alignment horizontal="center"/>
    </xf>
    <xf numFmtId="44" fontId="8" fillId="2" borderId="8" xfId="1" applyFont="1" applyFill="1" applyBorder="1" applyAlignment="1" applyProtection="1">
      <alignment horizontal="center"/>
      <protection locked="0"/>
    </xf>
    <xf numFmtId="0" fontId="8" fillId="0" borderId="0" xfId="2" applyFont="1" applyAlignment="1" applyProtection="1">
      <alignment horizontal="center" vertical="center"/>
      <protection locked="0"/>
    </xf>
    <xf numFmtId="1" fontId="8" fillId="0" borderId="0" xfId="2" applyNumberFormat="1" applyFont="1" applyAlignment="1" applyProtection="1">
      <alignment horizontal="center" vertical="center"/>
      <protection locked="0"/>
    </xf>
    <xf numFmtId="0" fontId="10" fillId="0" borderId="29" xfId="2" applyFont="1" applyBorder="1" applyAlignment="1" applyProtection="1">
      <alignment horizontal="center" vertical="center"/>
      <protection locked="0"/>
    </xf>
    <xf numFmtId="164" fontId="10" fillId="0" borderId="29" xfId="2" applyNumberFormat="1" applyFont="1" applyBorder="1" applyAlignment="1" applyProtection="1">
      <alignment horizontal="center" vertical="center"/>
      <protection locked="0"/>
    </xf>
    <xf numFmtId="164" fontId="24" fillId="0" borderId="0" xfId="2" applyNumberFormat="1" applyFont="1" applyAlignment="1" applyProtection="1">
      <alignment horizontal="center" vertical="center"/>
      <protection locked="0"/>
    </xf>
    <xf numFmtId="2" fontId="10" fillId="0" borderId="0" xfId="1" applyNumberFormat="1" applyFont="1" applyFill="1" applyBorder="1" applyAlignment="1" applyProtection="1">
      <alignment horizontal="center" vertical="center"/>
      <protection locked="0"/>
    </xf>
    <xf numFmtId="0" fontId="8" fillId="0" borderId="0" xfId="2" applyFont="1" applyAlignment="1" applyProtection="1">
      <alignment horizontal="center" wrapText="1"/>
      <protection locked="0"/>
    </xf>
    <xf numFmtId="1" fontId="8" fillId="0" borderId="0" xfId="2" applyNumberFormat="1" applyFont="1" applyAlignment="1" applyProtection="1">
      <alignment horizontal="center" vertical="center" wrapText="1"/>
      <protection locked="0"/>
    </xf>
    <xf numFmtId="164" fontId="10" fillId="0" borderId="0" xfId="2" applyNumberFormat="1" applyFont="1" applyAlignment="1" applyProtection="1">
      <alignment horizontal="center" vertical="center" wrapText="1"/>
      <protection locked="0"/>
    </xf>
  </cellXfs>
  <cellStyles count="29">
    <cellStyle name="Comma" xfId="24" builtinId="3"/>
    <cellStyle name="Currency" xfId="1" builtinId="4"/>
    <cellStyle name="Currency 10 3" xfId="3" xr:uid="{00000000-0005-0000-0000-000002000000}"/>
    <cellStyle name="Currency 2" xfId="28" xr:uid="{00000000-0005-0000-0000-000003000000}"/>
    <cellStyle name="Currency 4" xfId="22" xr:uid="{00000000-0005-0000-0000-000004000000}"/>
    <cellStyle name="Normal" xfId="0" builtinId="0"/>
    <cellStyle name="Normal 10" xfId="4" xr:uid="{00000000-0005-0000-0000-000006000000}"/>
    <cellStyle name="Normal 11" xfId="26" xr:uid="{00000000-0005-0000-0000-000007000000}"/>
    <cellStyle name="Normal 12" xfId="14" xr:uid="{00000000-0005-0000-0000-000008000000}"/>
    <cellStyle name="Normal 2" xfId="10" xr:uid="{00000000-0005-0000-0000-000009000000}"/>
    <cellStyle name="Normal 2 2" xfId="27" xr:uid="{00000000-0005-0000-0000-00000A000000}"/>
    <cellStyle name="Normal 2 4" xfId="23" xr:uid="{00000000-0005-0000-0000-00000B000000}"/>
    <cellStyle name="Normal 2 5" xfId="25" xr:uid="{00000000-0005-0000-0000-00000C000000}"/>
    <cellStyle name="Normal 20" xfId="16" xr:uid="{00000000-0005-0000-0000-00000D000000}"/>
    <cellStyle name="Normal 22" xfId="17" xr:uid="{00000000-0005-0000-0000-00000E000000}"/>
    <cellStyle name="Normal 23" xfId="18" xr:uid="{00000000-0005-0000-0000-00000F000000}"/>
    <cellStyle name="Normal 25" xfId="19" xr:uid="{00000000-0005-0000-0000-000010000000}"/>
    <cellStyle name="Normal 26" xfId="20" xr:uid="{00000000-0005-0000-0000-000011000000}"/>
    <cellStyle name="Normal 29" xfId="21" xr:uid="{00000000-0005-0000-0000-000012000000}"/>
    <cellStyle name="Normal 3" xfId="9" xr:uid="{00000000-0005-0000-0000-000013000000}"/>
    <cellStyle name="Normal 42" xfId="6" xr:uid="{00000000-0005-0000-0000-000014000000}"/>
    <cellStyle name="Normal 6" xfId="12" xr:uid="{00000000-0005-0000-0000-000015000000}"/>
    <cellStyle name="Normal 61" xfId="7" xr:uid="{00000000-0005-0000-0000-000016000000}"/>
    <cellStyle name="Normal 65" xfId="11" xr:uid="{00000000-0005-0000-0000-000017000000}"/>
    <cellStyle name="Normal 7" xfId="13" xr:uid="{00000000-0005-0000-0000-000018000000}"/>
    <cellStyle name="Normal 72" xfId="2" xr:uid="{00000000-0005-0000-0000-000019000000}"/>
    <cellStyle name="Normal 8" xfId="8" xr:uid="{00000000-0005-0000-0000-00001A000000}"/>
    <cellStyle name="Normal 9" xfId="15" xr:uid="{00000000-0005-0000-0000-00001B000000}"/>
    <cellStyle name="Percent 2" xfId="5" xr:uid="{00000000-0005-0000-0000-00001C000000}"/>
  </cellStyles>
  <dxfs count="3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2.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5.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0</xdr:row>
      <xdr:rowOff>57150</xdr:rowOff>
    </xdr:from>
    <xdr:to>
      <xdr:col>9</xdr:col>
      <xdr:colOff>2236902</xdr:colOff>
      <xdr:row>2</xdr:row>
      <xdr:rowOff>85725</xdr:rowOff>
    </xdr:to>
    <xdr:pic>
      <xdr:nvPicPr>
        <xdr:cNvPr id="2" name="Picture 1">
          <a:extLst>
            <a:ext uri="{FF2B5EF4-FFF2-40B4-BE49-F238E27FC236}">
              <a16:creationId xmlns:a16="http://schemas.microsoft.com/office/drawing/2014/main" id="{34DDFFA6-5D0B-4FD5-B370-3AB359BAC46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48975" y="57150"/>
          <a:ext cx="1789227"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10</xdr:col>
      <xdr:colOff>838200</xdr:colOff>
      <xdr:row>3</xdr:row>
      <xdr:rowOff>95395</xdr:rowOff>
    </xdr:to>
    <xdr:pic>
      <xdr:nvPicPr>
        <xdr:cNvPr id="2" name="Picture 1">
          <a:extLst>
            <a:ext uri="{FF2B5EF4-FFF2-40B4-BE49-F238E27FC236}">
              <a16:creationId xmlns:a16="http://schemas.microsoft.com/office/drawing/2014/main" id="{912B6021-C0DE-4749-948F-A02F841A6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1625" y="323850"/>
          <a:ext cx="838200" cy="257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12</xdr:col>
      <xdr:colOff>38100</xdr:colOff>
      <xdr:row>3</xdr:row>
      <xdr:rowOff>95395</xdr:rowOff>
    </xdr:to>
    <xdr:pic>
      <xdr:nvPicPr>
        <xdr:cNvPr id="2" name="Picture 1">
          <a:extLst>
            <a:ext uri="{FF2B5EF4-FFF2-40B4-BE49-F238E27FC236}">
              <a16:creationId xmlns:a16="http://schemas.microsoft.com/office/drawing/2014/main" id="{2A118EF6-8C89-4F9C-8EDA-6A9E20DC5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0" y="323850"/>
          <a:ext cx="838200" cy="257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Desktop/19-20%20Bids/Important%20(Big)%20Bids/Super%20Coop%20RFP%201902%202019%20Information%20Submission%20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KQ0663/AppData/Local/Microsoft/Windows/INetCache/Content.Outlook/C6DJ90RJ/KHC%20RFP%201902%202019%20Information%20Submission%20Work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ber/AppData/Local/Microsoft/Windows/Temporary%20Internet%20Files/Content.Outlook/VD9I4C6T/Super%20Co%20Op%20RFP%201902%20Price%20Catalog%202019-20%20RESULTS%20-%20110149%20Sku'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mber/AppData/Local/Microsoft/Windows/Temporary%20Internet%20Files/Content.Outlook/VD9I4C6T/Super%20Co-Op%202020-21%20Price%20Catalog%20for%20Approved%20Super%20Coop%20Dist.%20-%20Jennie-O%20Turkey%20Store%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43057/OneDrive%20-%20Schwan's%20Shared%20Services,%20LLC/Desktop/super%20info%20to%20complete%20spreadshe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Sheet3"/>
      <sheetName val="Sheet1"/>
    </sheetNames>
    <sheetDataSet>
      <sheetData sheetId="0" refreshError="1"/>
      <sheetData sheetId="1" refreshError="1"/>
      <sheetData sheetId="2">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Catalog 2019-20"/>
      <sheetName val="Sheet3"/>
      <sheetName val="Apple Slices"/>
      <sheetName val="Apple Sauce "/>
    </sheetNames>
    <sheetDataSet>
      <sheetData sheetId="0"/>
      <sheetData sheetId="1">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Basket"/>
      <sheetName val="Instructions"/>
      <sheetName val="NET OFF INVOICE"/>
      <sheetName val="FEE FOR SERVICE"/>
      <sheetName val="Sheet3"/>
    </sheetNames>
    <sheetDataSet>
      <sheetData sheetId="0" refreshError="1"/>
      <sheetData sheetId="1" refreshError="1"/>
      <sheetData sheetId="2" refreshError="1"/>
      <sheetData sheetId="3" refreshError="1"/>
      <sheetData sheetId="4">
        <row r="1">
          <cell r="A1" t="str">
            <v>ASIAN</v>
          </cell>
        </row>
        <row r="2">
          <cell r="A2" t="str">
            <v>BAKERY</v>
          </cell>
        </row>
        <row r="3">
          <cell r="A3" t="str">
            <v>BEEF</v>
          </cell>
        </row>
        <row r="4">
          <cell r="A4" t="str">
            <v>BOXED MEALS</v>
          </cell>
        </row>
        <row r="5">
          <cell r="A5" t="str">
            <v>BREAKFAST</v>
          </cell>
        </row>
        <row r="6">
          <cell r="A6" t="str">
            <v>BURRITOS</v>
          </cell>
        </row>
        <row r="7">
          <cell r="A7" t="str">
            <v>CANNED GOODS</v>
          </cell>
        </row>
        <row r="8">
          <cell r="A8" t="str">
            <v>CHEESE</v>
          </cell>
        </row>
        <row r="9">
          <cell r="A9" t="str">
            <v>CHICKEN</v>
          </cell>
        </row>
        <row r="10">
          <cell r="A10" t="str">
            <v>CONDIMENTS</v>
          </cell>
        </row>
        <row r="11">
          <cell r="A11" t="str">
            <v>COOKIES</v>
          </cell>
        </row>
        <row r="12">
          <cell r="A12" t="str">
            <v>DRESSING</v>
          </cell>
        </row>
        <row r="13">
          <cell r="A13" t="str">
            <v>EGGS</v>
          </cell>
        </row>
        <row r="14">
          <cell r="A14" t="str">
            <v>FISH</v>
          </cell>
        </row>
        <row r="15">
          <cell r="A15" t="str">
            <v>FRUIT</v>
          </cell>
        </row>
        <row r="16">
          <cell r="A16" t="str">
            <v>HISPANIC</v>
          </cell>
        </row>
        <row r="17">
          <cell r="A17" t="str">
            <v>ITALIAN</v>
          </cell>
        </row>
        <row r="18">
          <cell r="A18" t="str">
            <v>MUFFIN</v>
          </cell>
        </row>
        <row r="19">
          <cell r="A19" t="str">
            <v>NUTS</v>
          </cell>
        </row>
        <row r="20">
          <cell r="A20" t="str">
            <v>PASTA</v>
          </cell>
        </row>
        <row r="21">
          <cell r="A21" t="str">
            <v>PIZZA</v>
          </cell>
        </row>
        <row r="22">
          <cell r="A22" t="str">
            <v>POCKETS</v>
          </cell>
        </row>
        <row r="23">
          <cell r="A23" t="str">
            <v>PORK</v>
          </cell>
        </row>
        <row r="24">
          <cell r="A24" t="str">
            <v>POTATOES</v>
          </cell>
        </row>
        <row r="25">
          <cell r="A25" t="str">
            <v>SANDWICHES</v>
          </cell>
        </row>
        <row r="26">
          <cell r="A26" t="str">
            <v>SAUCES</v>
          </cell>
        </row>
        <row r="27">
          <cell r="A27" t="str">
            <v>SNACKS</v>
          </cell>
        </row>
        <row r="28">
          <cell r="A28" t="str">
            <v>SOUPS</v>
          </cell>
        </row>
        <row r="29">
          <cell r="A29" t="str">
            <v>TOMATO</v>
          </cell>
        </row>
        <row r="30">
          <cell r="A30" t="str">
            <v>TURKEY</v>
          </cell>
        </row>
        <row r="31">
          <cell r="A31" t="str">
            <v>VEGETARIAN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COOP 2021 info"/>
      <sheetName val="super DISTRIBUTOR agr 325855"/>
      <sheetName val="super DIRECT SHIP 7K agr 326075"/>
    </sheetNames>
    <sheetDataSet>
      <sheetData sheetId="0" refreshError="1"/>
      <sheetData sheetId="1">
        <row r="1">
          <cell r="A1" t="str">
            <v>Product Code</v>
          </cell>
          <cell r="B1" t="str">
            <v>DISTRIBUTOR  Proposed Bid Price</v>
          </cell>
        </row>
        <row r="2">
          <cell r="A2">
            <v>68543</v>
          </cell>
          <cell r="B2">
            <v>61.68</v>
          </cell>
        </row>
        <row r="3">
          <cell r="A3">
            <v>68544</v>
          </cell>
          <cell r="B3">
            <v>63.64</v>
          </cell>
        </row>
        <row r="4">
          <cell r="A4">
            <v>68582</v>
          </cell>
          <cell r="B4">
            <v>62.07</v>
          </cell>
        </row>
        <row r="5">
          <cell r="A5">
            <v>68586</v>
          </cell>
          <cell r="B5">
            <v>60.74</v>
          </cell>
        </row>
        <row r="6">
          <cell r="A6">
            <v>68591</v>
          </cell>
          <cell r="B6">
            <v>57.09</v>
          </cell>
        </row>
        <row r="7">
          <cell r="A7">
            <v>68592</v>
          </cell>
          <cell r="B7">
            <v>58.42</v>
          </cell>
        </row>
        <row r="8">
          <cell r="A8">
            <v>68594</v>
          </cell>
          <cell r="B8">
            <v>53.14</v>
          </cell>
        </row>
        <row r="9">
          <cell r="A9">
            <v>68612</v>
          </cell>
          <cell r="B9">
            <v>62.15</v>
          </cell>
        </row>
        <row r="10">
          <cell r="A10">
            <v>73142</v>
          </cell>
          <cell r="B10">
            <v>54.48</v>
          </cell>
        </row>
        <row r="11">
          <cell r="A11">
            <v>73143</v>
          </cell>
          <cell r="B11">
            <v>56.78</v>
          </cell>
        </row>
        <row r="12">
          <cell r="A12">
            <v>74772</v>
          </cell>
          <cell r="B12">
            <v>65.89</v>
          </cell>
        </row>
        <row r="13">
          <cell r="A13">
            <v>74849</v>
          </cell>
          <cell r="B13">
            <v>67.569999999999993</v>
          </cell>
        </row>
        <row r="14">
          <cell r="A14">
            <v>78637</v>
          </cell>
          <cell r="B14">
            <v>60.63</v>
          </cell>
        </row>
        <row r="15">
          <cell r="A15">
            <v>78638</v>
          </cell>
          <cell r="B15">
            <v>63.18</v>
          </cell>
        </row>
        <row r="16">
          <cell r="A16">
            <v>78639</v>
          </cell>
          <cell r="B16">
            <v>63.2</v>
          </cell>
        </row>
        <row r="17">
          <cell r="A17">
            <v>78640</v>
          </cell>
          <cell r="B17">
            <v>63.15</v>
          </cell>
        </row>
        <row r="18">
          <cell r="A18">
            <v>78653</v>
          </cell>
          <cell r="B18">
            <v>64.28</v>
          </cell>
        </row>
        <row r="19">
          <cell r="A19">
            <v>78654</v>
          </cell>
          <cell r="B19">
            <v>66.83</v>
          </cell>
        </row>
        <row r="20">
          <cell r="A20">
            <v>78985</v>
          </cell>
          <cell r="B20">
            <v>55.92</v>
          </cell>
        </row>
        <row r="21">
          <cell r="A21">
            <v>78986</v>
          </cell>
          <cell r="B21">
            <v>58.22</v>
          </cell>
        </row>
        <row r="22">
          <cell r="A22">
            <v>78364</v>
          </cell>
          <cell r="B22">
            <v>45.04</v>
          </cell>
        </row>
        <row r="23">
          <cell r="A23">
            <v>78365</v>
          </cell>
          <cell r="B23">
            <v>46.14</v>
          </cell>
        </row>
        <row r="24">
          <cell r="A24">
            <v>78366</v>
          </cell>
          <cell r="B24">
            <v>48.72</v>
          </cell>
        </row>
        <row r="25">
          <cell r="A25">
            <v>78367</v>
          </cell>
          <cell r="B25">
            <v>48.31</v>
          </cell>
        </row>
        <row r="26">
          <cell r="A26">
            <v>72580</v>
          </cell>
          <cell r="B26">
            <v>39.69</v>
          </cell>
        </row>
        <row r="27">
          <cell r="A27">
            <v>72581</v>
          </cell>
          <cell r="B27">
            <v>41.54</v>
          </cell>
        </row>
        <row r="28">
          <cell r="A28">
            <v>78314</v>
          </cell>
          <cell r="B28">
            <v>50.67</v>
          </cell>
        </row>
        <row r="29">
          <cell r="A29">
            <v>78315</v>
          </cell>
          <cell r="B29">
            <v>50.72</v>
          </cell>
        </row>
        <row r="30">
          <cell r="A30">
            <v>78368</v>
          </cell>
          <cell r="B30">
            <v>45.8</v>
          </cell>
        </row>
        <row r="31">
          <cell r="A31">
            <v>78369</v>
          </cell>
          <cell r="B31">
            <v>45.77</v>
          </cell>
        </row>
        <row r="32">
          <cell r="A32">
            <v>72565</v>
          </cell>
          <cell r="B32">
            <v>53.63</v>
          </cell>
        </row>
        <row r="33">
          <cell r="A33">
            <v>68521</v>
          </cell>
          <cell r="B33">
            <v>59.17</v>
          </cell>
        </row>
        <row r="34">
          <cell r="A34">
            <v>68525</v>
          </cell>
          <cell r="B34">
            <v>59.17</v>
          </cell>
        </row>
        <row r="35">
          <cell r="A35">
            <v>68534</v>
          </cell>
          <cell r="B35">
            <v>59.17</v>
          </cell>
        </row>
        <row r="36">
          <cell r="A36">
            <v>78673</v>
          </cell>
          <cell r="B36">
            <v>38.22</v>
          </cell>
        </row>
        <row r="37">
          <cell r="A37">
            <v>78674</v>
          </cell>
          <cell r="B37">
            <v>39.44</v>
          </cell>
        </row>
        <row r="38">
          <cell r="A38">
            <v>78697</v>
          </cell>
          <cell r="B38">
            <v>42.52</v>
          </cell>
        </row>
        <row r="39">
          <cell r="A39">
            <v>78698</v>
          </cell>
          <cell r="B39">
            <v>42.99</v>
          </cell>
        </row>
        <row r="40">
          <cell r="A40">
            <v>63912</v>
          </cell>
          <cell r="B40">
            <v>41.22</v>
          </cell>
        </row>
        <row r="41">
          <cell r="A41">
            <v>63913</v>
          </cell>
          <cell r="B41">
            <v>50.62</v>
          </cell>
        </row>
        <row r="42">
          <cell r="A42">
            <v>63916</v>
          </cell>
          <cell r="B42">
            <v>53.94</v>
          </cell>
        </row>
        <row r="43">
          <cell r="A43">
            <v>78352</v>
          </cell>
          <cell r="B43">
            <v>45.23</v>
          </cell>
        </row>
        <row r="44">
          <cell r="A44">
            <v>78353</v>
          </cell>
          <cell r="B44">
            <v>49.76</v>
          </cell>
        </row>
        <row r="45">
          <cell r="A45">
            <v>73158</v>
          </cell>
          <cell r="B45">
            <v>41.37</v>
          </cell>
        </row>
        <row r="46">
          <cell r="A46">
            <v>73159</v>
          </cell>
          <cell r="B46">
            <v>41.37</v>
          </cell>
        </row>
        <row r="47">
          <cell r="A47">
            <v>68523</v>
          </cell>
          <cell r="B47">
            <v>45.19</v>
          </cell>
        </row>
        <row r="48">
          <cell r="A48">
            <v>68724</v>
          </cell>
          <cell r="B48">
            <v>41.3</v>
          </cell>
        </row>
        <row r="49">
          <cell r="A49">
            <v>72671</v>
          </cell>
          <cell r="B49">
            <v>43.33</v>
          </cell>
        </row>
        <row r="50">
          <cell r="A50">
            <v>72672</v>
          </cell>
          <cell r="B50">
            <v>40.22</v>
          </cell>
        </row>
        <row r="51">
          <cell r="A51">
            <v>78356</v>
          </cell>
          <cell r="B51">
            <v>39.65</v>
          </cell>
        </row>
        <row r="52">
          <cell r="A52">
            <v>78357</v>
          </cell>
          <cell r="B52">
            <v>42.07</v>
          </cell>
        </row>
        <row r="53">
          <cell r="A53">
            <v>78359</v>
          </cell>
          <cell r="B53">
            <v>43.77</v>
          </cell>
        </row>
        <row r="54">
          <cell r="A54">
            <v>78372</v>
          </cell>
          <cell r="B54">
            <v>62.44</v>
          </cell>
        </row>
        <row r="55">
          <cell r="A55">
            <v>78373</v>
          </cell>
          <cell r="B55">
            <v>66.3</v>
          </cell>
        </row>
        <row r="56">
          <cell r="A56">
            <v>55227</v>
          </cell>
          <cell r="B56">
            <v>32.130000000000003</v>
          </cell>
        </row>
        <row r="57">
          <cell r="A57">
            <v>55230</v>
          </cell>
          <cell r="B57">
            <v>32.049999999999997</v>
          </cell>
        </row>
        <row r="58">
          <cell r="A58">
            <v>78649</v>
          </cell>
          <cell r="B58">
            <v>65.88</v>
          </cell>
        </row>
        <row r="59">
          <cell r="A59">
            <v>78650</v>
          </cell>
          <cell r="B59">
            <v>64.69</v>
          </cell>
        </row>
        <row r="60">
          <cell r="A60">
            <v>55299</v>
          </cell>
          <cell r="B60">
            <v>44.47</v>
          </cell>
        </row>
        <row r="61">
          <cell r="A61">
            <v>78376</v>
          </cell>
          <cell r="B61">
            <v>31.04</v>
          </cell>
        </row>
        <row r="62">
          <cell r="A62">
            <v>78377</v>
          </cell>
          <cell r="B62">
            <v>17</v>
          </cell>
        </row>
        <row r="63">
          <cell r="A63">
            <v>73318</v>
          </cell>
          <cell r="B63">
            <v>57.64</v>
          </cell>
        </row>
        <row r="64">
          <cell r="A64">
            <v>73338</v>
          </cell>
          <cell r="B64">
            <v>52.06</v>
          </cell>
        </row>
        <row r="65">
          <cell r="A65">
            <v>78378</v>
          </cell>
          <cell r="B65">
            <v>23.87</v>
          </cell>
        </row>
        <row r="66">
          <cell r="A66">
            <v>69016</v>
          </cell>
          <cell r="B66">
            <v>144.66999999999999</v>
          </cell>
        </row>
        <row r="67">
          <cell r="A67">
            <v>69017</v>
          </cell>
          <cell r="B67">
            <v>116.25</v>
          </cell>
        </row>
        <row r="68">
          <cell r="A68">
            <v>69018</v>
          </cell>
          <cell r="B68">
            <v>118.87</v>
          </cell>
        </row>
        <row r="69">
          <cell r="A69">
            <v>69020</v>
          </cell>
          <cell r="B69">
            <v>144.66999999999999</v>
          </cell>
        </row>
        <row r="70">
          <cell r="A70">
            <v>73022</v>
          </cell>
          <cell r="B70">
            <v>59.23</v>
          </cell>
        </row>
      </sheetData>
      <sheetData sheetId="2">
        <row r="1">
          <cell r="A1" t="str">
            <v>Product Code</v>
          </cell>
          <cell r="B1" t="str">
            <v>DIRECT SHIP 7K   Proposed Bid Price</v>
          </cell>
        </row>
        <row r="2">
          <cell r="A2">
            <v>68582</v>
          </cell>
          <cell r="B2">
            <v>64.050000000000011</v>
          </cell>
        </row>
        <row r="3">
          <cell r="A3">
            <v>68586</v>
          </cell>
          <cell r="B3">
            <v>62.790000000000013</v>
          </cell>
        </row>
        <row r="4">
          <cell r="A4">
            <v>68591</v>
          </cell>
          <cell r="B4">
            <v>59.069999999999993</v>
          </cell>
        </row>
        <row r="5">
          <cell r="A5">
            <v>68592</v>
          </cell>
          <cell r="B5">
            <v>60.399999999999991</v>
          </cell>
        </row>
        <row r="6">
          <cell r="A6">
            <v>68594</v>
          </cell>
          <cell r="B6">
            <v>54.740000000000009</v>
          </cell>
        </row>
        <row r="7">
          <cell r="A7">
            <v>68612</v>
          </cell>
          <cell r="B7">
            <v>62.15</v>
          </cell>
        </row>
        <row r="8">
          <cell r="A8">
            <v>73142</v>
          </cell>
          <cell r="B8">
            <v>56.459999999999987</v>
          </cell>
        </row>
        <row r="9">
          <cell r="A9">
            <v>73143</v>
          </cell>
          <cell r="B9">
            <v>58.759999999999991</v>
          </cell>
        </row>
        <row r="10">
          <cell r="A10">
            <v>74772</v>
          </cell>
          <cell r="B10">
            <v>67.91</v>
          </cell>
        </row>
        <row r="11">
          <cell r="A11">
            <v>74849</v>
          </cell>
          <cell r="B11">
            <v>69.589999999999989</v>
          </cell>
        </row>
        <row r="12">
          <cell r="A12">
            <v>78637</v>
          </cell>
          <cell r="B12">
            <v>62.560000000000009</v>
          </cell>
        </row>
        <row r="13">
          <cell r="A13">
            <v>78638</v>
          </cell>
          <cell r="B13">
            <v>65.110000000000014</v>
          </cell>
        </row>
        <row r="14">
          <cell r="A14">
            <v>78639</v>
          </cell>
          <cell r="B14">
            <v>65.13000000000001</v>
          </cell>
        </row>
        <row r="15">
          <cell r="A15">
            <v>78640</v>
          </cell>
          <cell r="B15">
            <v>65.080000000000013</v>
          </cell>
        </row>
        <row r="16">
          <cell r="A16">
            <v>78653</v>
          </cell>
          <cell r="B16">
            <v>66.260000000000005</v>
          </cell>
        </row>
        <row r="17">
          <cell r="A17">
            <v>78654</v>
          </cell>
          <cell r="B17">
            <v>68.81</v>
          </cell>
        </row>
        <row r="18">
          <cell r="A18">
            <v>78985</v>
          </cell>
          <cell r="B18">
            <v>57.899999999999991</v>
          </cell>
        </row>
        <row r="19">
          <cell r="A19">
            <v>78986</v>
          </cell>
          <cell r="B19">
            <v>60.199999999999989</v>
          </cell>
        </row>
        <row r="20">
          <cell r="A20">
            <v>78364</v>
          </cell>
          <cell r="B20">
            <v>46.69</v>
          </cell>
        </row>
        <row r="21">
          <cell r="A21">
            <v>78365</v>
          </cell>
          <cell r="B21">
            <v>47.79</v>
          </cell>
        </row>
        <row r="22">
          <cell r="A22">
            <v>78366</v>
          </cell>
          <cell r="B22">
            <v>50.37</v>
          </cell>
        </row>
        <row r="23">
          <cell r="A23">
            <v>78367</v>
          </cell>
          <cell r="B23">
            <v>49.96</v>
          </cell>
        </row>
        <row r="24">
          <cell r="A24">
            <v>72580</v>
          </cell>
          <cell r="B24">
            <v>41.17</v>
          </cell>
        </row>
        <row r="25">
          <cell r="A25">
            <v>72581</v>
          </cell>
          <cell r="B25">
            <v>43.02</v>
          </cell>
        </row>
        <row r="26">
          <cell r="A26">
            <v>78314</v>
          </cell>
          <cell r="B26">
            <v>52.160000000000004</v>
          </cell>
        </row>
        <row r="27">
          <cell r="A27">
            <v>78315</v>
          </cell>
          <cell r="B27">
            <v>52.21</v>
          </cell>
        </row>
        <row r="28">
          <cell r="A28">
            <v>78368</v>
          </cell>
          <cell r="B28">
            <v>47.269999999999996</v>
          </cell>
        </row>
        <row r="29">
          <cell r="A29">
            <v>78369</v>
          </cell>
          <cell r="B29">
            <v>47.24</v>
          </cell>
        </row>
        <row r="30">
          <cell r="A30">
            <v>72565</v>
          </cell>
          <cell r="B30">
            <v>55.71</v>
          </cell>
        </row>
        <row r="31">
          <cell r="A31">
            <v>68521</v>
          </cell>
          <cell r="B31">
            <v>61.66</v>
          </cell>
        </row>
        <row r="32">
          <cell r="A32">
            <v>68525</v>
          </cell>
          <cell r="B32">
            <v>61.66</v>
          </cell>
        </row>
        <row r="33">
          <cell r="A33">
            <v>68534</v>
          </cell>
          <cell r="B33">
            <v>61.66</v>
          </cell>
        </row>
        <row r="34">
          <cell r="A34">
            <v>78673</v>
          </cell>
          <cell r="B34">
            <v>40.409999999999997</v>
          </cell>
        </row>
        <row r="35">
          <cell r="A35">
            <v>78674</v>
          </cell>
          <cell r="B35">
            <v>41.629999999999995</v>
          </cell>
        </row>
        <row r="36">
          <cell r="A36">
            <v>78697</v>
          </cell>
          <cell r="B36">
            <v>44.68</v>
          </cell>
        </row>
        <row r="37">
          <cell r="A37">
            <v>78698</v>
          </cell>
          <cell r="B37">
            <v>45.15</v>
          </cell>
        </row>
        <row r="38">
          <cell r="A38">
            <v>63912</v>
          </cell>
          <cell r="B38">
            <v>43.239999999999995</v>
          </cell>
        </row>
        <row r="39">
          <cell r="A39">
            <v>63913</v>
          </cell>
          <cell r="B39">
            <v>52.459999999999994</v>
          </cell>
        </row>
        <row r="40">
          <cell r="A40">
            <v>63916</v>
          </cell>
          <cell r="B40">
            <v>55.779999999999994</v>
          </cell>
        </row>
        <row r="41">
          <cell r="A41">
            <v>78352</v>
          </cell>
          <cell r="B41">
            <v>47.249999999999993</v>
          </cell>
        </row>
        <row r="42">
          <cell r="A42">
            <v>78353</v>
          </cell>
          <cell r="B42">
            <v>51.649999999999991</v>
          </cell>
        </row>
        <row r="43">
          <cell r="A43">
            <v>73158</v>
          </cell>
          <cell r="B43">
            <v>43.569999999999993</v>
          </cell>
        </row>
        <row r="44">
          <cell r="A44">
            <v>73159</v>
          </cell>
          <cell r="B44">
            <v>43.569999999999993</v>
          </cell>
        </row>
        <row r="45">
          <cell r="A45">
            <v>68523</v>
          </cell>
          <cell r="B45">
            <v>47.160000000000004</v>
          </cell>
        </row>
        <row r="46">
          <cell r="A46">
            <v>68724</v>
          </cell>
          <cell r="B46">
            <v>43.03</v>
          </cell>
        </row>
        <row r="47">
          <cell r="A47">
            <v>72671</v>
          </cell>
          <cell r="B47">
            <v>45.06</v>
          </cell>
        </row>
        <row r="48">
          <cell r="A48">
            <v>72672</v>
          </cell>
          <cell r="B48">
            <v>41.95</v>
          </cell>
        </row>
        <row r="49">
          <cell r="A49">
            <v>78356</v>
          </cell>
          <cell r="B49">
            <v>41.17</v>
          </cell>
        </row>
        <row r="50">
          <cell r="A50">
            <v>78357</v>
          </cell>
          <cell r="B50">
            <v>43.59</v>
          </cell>
        </row>
        <row r="51">
          <cell r="A51">
            <v>78359</v>
          </cell>
          <cell r="B51">
            <v>45.290000000000006</v>
          </cell>
        </row>
        <row r="52">
          <cell r="A52">
            <v>78372</v>
          </cell>
          <cell r="B52">
            <v>64.539999999999992</v>
          </cell>
        </row>
        <row r="53">
          <cell r="A53">
            <v>78373</v>
          </cell>
          <cell r="B53">
            <v>68.399999999999991</v>
          </cell>
        </row>
        <row r="54">
          <cell r="A54">
            <v>55227</v>
          </cell>
          <cell r="B54">
            <v>33.130000000000003</v>
          </cell>
        </row>
        <row r="55">
          <cell r="A55">
            <v>55230</v>
          </cell>
          <cell r="B55">
            <v>33.049999999999997</v>
          </cell>
        </row>
        <row r="56">
          <cell r="A56">
            <v>78649</v>
          </cell>
          <cell r="B56">
            <v>68.41</v>
          </cell>
        </row>
        <row r="57">
          <cell r="A57">
            <v>78650</v>
          </cell>
          <cell r="B57">
            <v>67.22</v>
          </cell>
        </row>
        <row r="58">
          <cell r="A58">
            <v>55299</v>
          </cell>
          <cell r="B58">
            <v>45.71</v>
          </cell>
        </row>
        <row r="59">
          <cell r="A59">
            <v>78376</v>
          </cell>
          <cell r="B59">
            <v>32.159999999999997</v>
          </cell>
        </row>
        <row r="60">
          <cell r="A60">
            <v>78377</v>
          </cell>
          <cell r="B60">
            <v>17.559999999999999</v>
          </cell>
        </row>
        <row r="61">
          <cell r="A61">
            <v>73338</v>
          </cell>
          <cell r="B61">
            <v>54.19</v>
          </cell>
        </row>
        <row r="62">
          <cell r="A62">
            <v>78378</v>
          </cell>
          <cell r="B62">
            <v>24.610000000000003</v>
          </cell>
        </row>
        <row r="63">
          <cell r="A63">
            <v>69016</v>
          </cell>
          <cell r="B63">
            <v>147.95999999999995</v>
          </cell>
        </row>
        <row r="64">
          <cell r="A64">
            <v>69017</v>
          </cell>
          <cell r="B64">
            <v>119.53999999999996</v>
          </cell>
        </row>
        <row r="65">
          <cell r="A65">
            <v>69018</v>
          </cell>
          <cell r="B65">
            <v>122.15999999999997</v>
          </cell>
        </row>
        <row r="66">
          <cell r="A66">
            <v>69020</v>
          </cell>
          <cell r="B66">
            <v>147.95999999999995</v>
          </cell>
        </row>
        <row r="67">
          <cell r="A67">
            <v>73022</v>
          </cell>
          <cell r="B67">
            <v>60.749999999999993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1.xml"/><Relationship Id="rId1" Type="http://schemas.openxmlformats.org/officeDocument/2006/relationships/printerSettings" Target="../printerSettings/printerSettings21.bin"/><Relationship Id="rId4" Type="http://schemas.openxmlformats.org/officeDocument/2006/relationships/comments" Target="../comments38.x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3.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22.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48.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25.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50.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27.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28.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56.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31.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32.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33.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3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35.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36.bin"/></Relationships>
</file>

<file path=xl/worksheets/_rels/sheet62.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63.xml.rels><?xml version="1.0" encoding="UTF-8" standalone="yes"?>
<Relationships xmlns="http://schemas.openxmlformats.org/package/2006/relationships"><Relationship Id="rId3" Type="http://schemas.openxmlformats.org/officeDocument/2006/relationships/comments" Target="../comments63.xml"/><Relationship Id="rId2" Type="http://schemas.openxmlformats.org/officeDocument/2006/relationships/vmlDrawing" Target="../drawings/vmlDrawing63.vml"/><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2" Type="http://schemas.openxmlformats.org/officeDocument/2006/relationships/comments" Target="../comments64.xml"/><Relationship Id="rId1" Type="http://schemas.openxmlformats.org/officeDocument/2006/relationships/vmlDrawing" Target="../drawings/vmlDrawing64.vml"/></Relationships>
</file>

<file path=xl/worksheets/_rels/sheet65.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38.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39.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40.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41.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4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70.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43.bin"/></Relationships>
</file>

<file path=xl/worksheets/_rels/sheet71.xml.rels><?xml version="1.0" encoding="UTF-8" standalone="yes"?>
<Relationships xmlns="http://schemas.openxmlformats.org/package/2006/relationships"><Relationship Id="rId2" Type="http://schemas.openxmlformats.org/officeDocument/2006/relationships/comments" Target="../comments71.xml"/><Relationship Id="rId1" Type="http://schemas.openxmlformats.org/officeDocument/2006/relationships/vmlDrawing" Target="../drawings/vmlDrawing71.vml"/></Relationships>
</file>

<file path=xl/worksheets/_rels/sheet72.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44.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73.xml"/><Relationship Id="rId2" Type="http://schemas.openxmlformats.org/officeDocument/2006/relationships/vmlDrawing" Target="../drawings/vmlDrawing73.vml"/><Relationship Id="rId1" Type="http://schemas.openxmlformats.org/officeDocument/2006/relationships/printerSettings" Target="../printerSettings/printerSettings45.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74.xml"/><Relationship Id="rId2" Type="http://schemas.openxmlformats.org/officeDocument/2006/relationships/vmlDrawing" Target="../drawings/vmlDrawing74.vml"/><Relationship Id="rId1" Type="http://schemas.openxmlformats.org/officeDocument/2006/relationships/printerSettings" Target="../printerSettings/printerSettings46.bin"/></Relationships>
</file>

<file path=xl/worksheets/_rels/sheet75.xml.rels><?xml version="1.0" encoding="UTF-8" standalone="yes"?>
<Relationships xmlns="http://schemas.openxmlformats.org/package/2006/relationships"><Relationship Id="rId2" Type="http://schemas.openxmlformats.org/officeDocument/2006/relationships/comments" Target="../comments75.xml"/><Relationship Id="rId1" Type="http://schemas.openxmlformats.org/officeDocument/2006/relationships/vmlDrawing" Target="../drawings/vmlDrawing75.vml"/></Relationships>
</file>

<file path=xl/worksheets/_rels/sheet76.xml.rels><?xml version="1.0" encoding="UTF-8" standalone="yes"?>
<Relationships xmlns="http://schemas.openxmlformats.org/package/2006/relationships"><Relationship Id="rId2" Type="http://schemas.openxmlformats.org/officeDocument/2006/relationships/comments" Target="../comments76.xml"/><Relationship Id="rId1" Type="http://schemas.openxmlformats.org/officeDocument/2006/relationships/vmlDrawing" Target="../drawings/vmlDrawing76.vml"/></Relationships>
</file>

<file path=xl/worksheets/_rels/sheet77.xml.rels><?xml version="1.0" encoding="UTF-8" standalone="yes"?>
<Relationships xmlns="http://schemas.openxmlformats.org/package/2006/relationships"><Relationship Id="rId2" Type="http://schemas.openxmlformats.org/officeDocument/2006/relationships/comments" Target="../comments77.xml"/><Relationship Id="rId1" Type="http://schemas.openxmlformats.org/officeDocument/2006/relationships/vmlDrawing" Target="../drawings/vmlDrawing77.vml"/></Relationships>
</file>

<file path=xl/worksheets/_rels/sheet78.xml.rels><?xml version="1.0" encoding="UTF-8" standalone="yes"?>
<Relationships xmlns="http://schemas.openxmlformats.org/package/2006/relationships"><Relationship Id="rId3" Type="http://schemas.openxmlformats.org/officeDocument/2006/relationships/comments" Target="../comments78.xml"/><Relationship Id="rId2" Type="http://schemas.openxmlformats.org/officeDocument/2006/relationships/vmlDrawing" Target="../drawings/vmlDrawing78.vml"/><Relationship Id="rId1" Type="http://schemas.openxmlformats.org/officeDocument/2006/relationships/printerSettings" Target="../printerSettings/printerSettings47.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79.xml"/><Relationship Id="rId2" Type="http://schemas.openxmlformats.org/officeDocument/2006/relationships/vmlDrawing" Target="../drawings/vmlDrawing79.vml"/><Relationship Id="rId1" Type="http://schemas.openxmlformats.org/officeDocument/2006/relationships/printerSettings" Target="../printerSettings/printerSettings48.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80.xml.rels><?xml version="1.0" encoding="UTF-8" standalone="yes"?>
<Relationships xmlns="http://schemas.openxmlformats.org/package/2006/relationships"><Relationship Id="rId3" Type="http://schemas.openxmlformats.org/officeDocument/2006/relationships/comments" Target="../comments80.xml"/><Relationship Id="rId2" Type="http://schemas.openxmlformats.org/officeDocument/2006/relationships/vmlDrawing" Target="../drawings/vmlDrawing80.vml"/><Relationship Id="rId1" Type="http://schemas.openxmlformats.org/officeDocument/2006/relationships/printerSettings" Target="../printerSettings/printerSettings49.bin"/></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2.xml"/><Relationship Id="rId1" Type="http://schemas.openxmlformats.org/officeDocument/2006/relationships/printerSettings" Target="../printerSettings/printerSettings50.bin"/><Relationship Id="rId4" Type="http://schemas.openxmlformats.org/officeDocument/2006/relationships/comments" Target="../comments81.xml"/></Relationships>
</file>

<file path=xl/worksheets/_rels/sheet82.xml.rels><?xml version="1.0" encoding="UTF-8" standalone="yes"?>
<Relationships xmlns="http://schemas.openxmlformats.org/package/2006/relationships"><Relationship Id="rId3" Type="http://schemas.openxmlformats.org/officeDocument/2006/relationships/comments" Target="../comments82.xml"/><Relationship Id="rId2" Type="http://schemas.openxmlformats.org/officeDocument/2006/relationships/vmlDrawing" Target="../drawings/vmlDrawing82.v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T71"/>
  <sheetViews>
    <sheetView zoomScaleNormal="100" workbookViewId="0">
      <pane xSplit="3" ySplit="6" topLeftCell="I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8.109375" style="10" customWidth="1"/>
    <col min="2" max="2" width="42.44140625" style="10" customWidth="1"/>
    <col min="3" max="3" width="15.33203125" style="10" customWidth="1"/>
    <col min="4" max="6" width="10.33203125" style="78" bestFit="1" customWidth="1"/>
    <col min="7" max="7" width="8.44140625" style="78" bestFit="1" customWidth="1"/>
    <col min="8" max="8" width="7.44140625" style="78" bestFit="1" customWidth="1"/>
    <col min="9" max="9" width="9.33203125" style="78"/>
    <col min="10" max="10" width="22" style="78" bestFit="1" customWidth="1"/>
    <col min="11" max="11" width="15.44140625" style="78" customWidth="1"/>
    <col min="12" max="12" width="13.88671875" style="78" customWidth="1"/>
    <col min="13" max="13" width="13.33203125" style="78" customWidth="1"/>
    <col min="14" max="14" width="10.33203125" style="193" bestFit="1" customWidth="1"/>
    <col min="15" max="15" width="8.5546875" style="194" bestFit="1" customWidth="1"/>
    <col min="16" max="16" width="10.109375" style="195" customWidth="1"/>
    <col min="17" max="17" width="5.6640625" style="196" customWidth="1"/>
    <col min="18" max="18" width="16" style="194" bestFit="1" customWidth="1"/>
    <col min="19" max="19" width="14.6640625" style="194" customWidth="1"/>
    <col min="20" max="20" width="9.44140625" style="78" customWidth="1"/>
    <col min="21" max="16384" width="9.33203125" style="10"/>
  </cols>
  <sheetData>
    <row r="1" spans="1:20" s="3" customFormat="1" x14ac:dyDescent="0.3">
      <c r="A1" s="1"/>
      <c r="B1" s="81" t="s">
        <v>42</v>
      </c>
      <c r="C1" s="81"/>
      <c r="D1" s="81"/>
      <c r="E1" s="82"/>
      <c r="F1" s="82"/>
      <c r="G1" s="82"/>
      <c r="H1" s="82"/>
      <c r="I1" s="82"/>
      <c r="J1" s="82"/>
      <c r="K1" s="82"/>
      <c r="L1" s="82"/>
      <c r="M1" s="82"/>
      <c r="N1" s="83"/>
      <c r="O1" s="84"/>
      <c r="P1" s="85"/>
      <c r="Q1" s="86"/>
      <c r="R1" s="84"/>
      <c r="S1" s="87"/>
      <c r="T1" s="32"/>
    </row>
    <row r="2" spans="1:20" s="3" customFormat="1" x14ac:dyDescent="0.3">
      <c r="A2" s="4"/>
      <c r="B2" s="88" t="s">
        <v>41</v>
      </c>
      <c r="C2" s="88"/>
      <c r="D2" s="88"/>
      <c r="E2" s="89"/>
      <c r="F2" s="90"/>
      <c r="G2" s="90"/>
      <c r="H2" s="90"/>
      <c r="I2" s="90"/>
      <c r="J2" s="90"/>
      <c r="K2" s="90"/>
      <c r="L2" s="90"/>
      <c r="M2" s="90"/>
      <c r="N2" s="91"/>
      <c r="O2" s="92"/>
      <c r="P2" s="93"/>
      <c r="Q2" s="94"/>
      <c r="R2" s="92"/>
      <c r="S2" s="95"/>
      <c r="T2" s="40"/>
    </row>
    <row r="3" spans="1:20" s="3" customFormat="1" x14ac:dyDescent="0.3">
      <c r="A3" s="4"/>
      <c r="B3" s="96" t="s">
        <v>0</v>
      </c>
      <c r="C3" s="96"/>
      <c r="D3" s="96"/>
      <c r="E3" s="97"/>
      <c r="F3" s="98"/>
      <c r="G3" s="98"/>
      <c r="H3" s="98"/>
      <c r="I3" s="98"/>
      <c r="J3" s="98"/>
      <c r="K3" s="98"/>
      <c r="L3" s="98"/>
      <c r="M3" s="98"/>
      <c r="N3" s="99"/>
      <c r="O3" s="100"/>
      <c r="P3" s="101"/>
      <c r="Q3" s="102"/>
      <c r="R3" s="100"/>
      <c r="S3" s="95"/>
      <c r="T3" s="40"/>
    </row>
    <row r="4" spans="1:20" s="3" customFormat="1" ht="14.4" thickBot="1" x14ac:dyDescent="0.35">
      <c r="A4" s="4"/>
      <c r="B4" s="103" t="s">
        <v>71</v>
      </c>
      <c r="C4" s="96"/>
      <c r="D4" s="97"/>
      <c r="E4" s="98"/>
      <c r="F4" s="98"/>
      <c r="G4" s="98"/>
      <c r="H4" s="98"/>
      <c r="I4" s="98"/>
      <c r="J4" s="98"/>
      <c r="K4" s="98"/>
      <c r="L4" s="98"/>
      <c r="M4" s="98"/>
      <c r="N4" s="99"/>
      <c r="O4" s="100"/>
      <c r="P4" s="101"/>
      <c r="Q4" s="102"/>
      <c r="R4" s="100"/>
      <c r="S4" s="95"/>
      <c r="T4" s="40"/>
    </row>
    <row r="5" spans="1:20" ht="15.75" customHeight="1" thickBot="1" x14ac:dyDescent="0.35">
      <c r="A5" s="104"/>
      <c r="B5" s="105"/>
      <c r="C5" s="106" t="s">
        <v>1</v>
      </c>
      <c r="D5" s="107"/>
      <c r="E5" s="108"/>
      <c r="F5" s="108"/>
      <c r="G5" s="108"/>
      <c r="H5" s="108"/>
      <c r="I5" s="108"/>
      <c r="J5" s="109"/>
      <c r="K5" s="109"/>
      <c r="L5" s="109"/>
      <c r="M5" s="109"/>
      <c r="N5" s="110"/>
      <c r="O5" s="111"/>
      <c r="P5" s="112"/>
      <c r="Q5" s="113"/>
      <c r="R5" s="114" t="s">
        <v>14</v>
      </c>
      <c r="S5" s="115"/>
      <c r="T5" s="55"/>
    </row>
    <row r="6" spans="1:20" ht="73.5" customHeight="1" x14ac:dyDescent="0.3">
      <c r="A6" s="116" t="s">
        <v>3</v>
      </c>
      <c r="B6" s="117" t="s">
        <v>8</v>
      </c>
      <c r="C6" s="118" t="s">
        <v>18</v>
      </c>
      <c r="D6" s="119" t="s">
        <v>9</v>
      </c>
      <c r="E6" s="119" t="s">
        <v>5</v>
      </c>
      <c r="F6" s="119" t="s">
        <v>20</v>
      </c>
      <c r="G6" s="117" t="s">
        <v>38</v>
      </c>
      <c r="H6" s="119" t="s">
        <v>39</v>
      </c>
      <c r="I6" s="120" t="s">
        <v>10</v>
      </c>
      <c r="J6" s="119" t="s">
        <v>11</v>
      </c>
      <c r="K6" s="121" t="s">
        <v>72</v>
      </c>
      <c r="L6" s="122" t="s">
        <v>73</v>
      </c>
      <c r="M6" s="121" t="s">
        <v>74</v>
      </c>
      <c r="N6" s="123" t="s">
        <v>28</v>
      </c>
      <c r="O6" s="124" t="s">
        <v>12</v>
      </c>
      <c r="P6" s="125" t="s">
        <v>13</v>
      </c>
      <c r="Q6" s="126"/>
      <c r="R6" s="124" t="s">
        <v>16</v>
      </c>
      <c r="S6" s="127" t="s">
        <v>17</v>
      </c>
      <c r="T6" s="121" t="s">
        <v>7</v>
      </c>
    </row>
    <row r="7" spans="1:20" x14ac:dyDescent="0.3">
      <c r="A7" s="128" t="s">
        <v>21</v>
      </c>
      <c r="B7" s="128" t="s">
        <v>22</v>
      </c>
      <c r="C7" s="128">
        <v>12345</v>
      </c>
      <c r="D7" s="129" t="s">
        <v>24</v>
      </c>
      <c r="E7" s="129">
        <v>13.2</v>
      </c>
      <c r="F7" s="129">
        <v>14.75</v>
      </c>
      <c r="G7" s="129">
        <v>50</v>
      </c>
      <c r="H7" s="129">
        <v>4.25</v>
      </c>
      <c r="I7" s="129">
        <v>100054</v>
      </c>
      <c r="J7" s="129" t="s">
        <v>25</v>
      </c>
      <c r="K7" s="130">
        <v>119</v>
      </c>
      <c r="L7" s="130">
        <v>117</v>
      </c>
      <c r="M7" s="130">
        <v>120</v>
      </c>
      <c r="N7" s="131">
        <v>45</v>
      </c>
      <c r="O7" s="130">
        <v>2</v>
      </c>
      <c r="P7" s="132">
        <v>90</v>
      </c>
      <c r="Q7" s="133"/>
      <c r="R7" s="130">
        <v>90</v>
      </c>
      <c r="S7" s="130">
        <v>0</v>
      </c>
      <c r="T7" s="129"/>
    </row>
    <row r="8" spans="1:20" x14ac:dyDescent="0.3">
      <c r="A8" s="128"/>
      <c r="B8" s="128"/>
      <c r="C8" s="128"/>
      <c r="D8" s="129"/>
      <c r="E8" s="129"/>
      <c r="F8" s="129"/>
      <c r="G8" s="129"/>
      <c r="H8" s="129"/>
      <c r="I8" s="129">
        <v>100036</v>
      </c>
      <c r="J8" s="129" t="s">
        <v>75</v>
      </c>
      <c r="K8" s="130"/>
      <c r="L8" s="130"/>
      <c r="M8" s="130"/>
      <c r="N8" s="131">
        <v>1</v>
      </c>
      <c r="O8" s="130">
        <v>1.5</v>
      </c>
      <c r="P8" s="132">
        <v>1.5</v>
      </c>
      <c r="Q8" s="133"/>
      <c r="R8" s="130">
        <v>1.5</v>
      </c>
      <c r="S8" s="130">
        <v>0</v>
      </c>
      <c r="T8" s="129"/>
    </row>
    <row r="9" spans="1:20" ht="39.75" customHeight="1" x14ac:dyDescent="0.3">
      <c r="A9" s="935" t="s">
        <v>76</v>
      </c>
      <c r="B9" s="936"/>
      <c r="C9" s="937"/>
      <c r="D9" s="129"/>
      <c r="E9" s="129"/>
      <c r="F9" s="129"/>
      <c r="G9" s="129"/>
      <c r="H9" s="129"/>
      <c r="I9" s="129"/>
      <c r="J9" s="129"/>
      <c r="K9" s="129"/>
      <c r="L9" s="129"/>
      <c r="M9" s="129"/>
      <c r="N9" s="131"/>
      <c r="O9" s="130"/>
      <c r="P9" s="132"/>
      <c r="Q9" s="133"/>
      <c r="R9" s="130"/>
      <c r="S9" s="130"/>
      <c r="T9" s="129"/>
    </row>
    <row r="10" spans="1:20" ht="45" customHeight="1" x14ac:dyDescent="0.3">
      <c r="A10" s="134" t="s">
        <v>77</v>
      </c>
      <c r="B10" s="135" t="s">
        <v>78</v>
      </c>
      <c r="C10" s="136" t="s">
        <v>79</v>
      </c>
      <c r="D10" s="136" t="s">
        <v>24</v>
      </c>
      <c r="E10" s="137">
        <v>21.38</v>
      </c>
      <c r="F10" s="137">
        <v>23.8</v>
      </c>
      <c r="G10" s="138">
        <v>72</v>
      </c>
      <c r="H10" s="138">
        <v>4.75</v>
      </c>
      <c r="I10" s="139">
        <v>110244</v>
      </c>
      <c r="J10" s="140" t="s">
        <v>80</v>
      </c>
      <c r="K10" s="141">
        <v>57.72</v>
      </c>
      <c r="L10" s="142">
        <v>55.72</v>
      </c>
      <c r="M10" s="140" t="s">
        <v>81</v>
      </c>
      <c r="N10" s="143">
        <v>9</v>
      </c>
      <c r="O10" s="144">
        <v>1.6629</v>
      </c>
      <c r="P10" s="145">
        <v>14.966100000000001</v>
      </c>
      <c r="Q10" s="146"/>
      <c r="R10" s="147">
        <v>14.966100000000001</v>
      </c>
      <c r="S10" s="140" t="s">
        <v>81</v>
      </c>
      <c r="T10" s="148" t="s">
        <v>82</v>
      </c>
    </row>
    <row r="11" spans="1:20" ht="45" customHeight="1" x14ac:dyDescent="0.3">
      <c r="A11" s="134" t="s">
        <v>77</v>
      </c>
      <c r="B11" s="135" t="s">
        <v>83</v>
      </c>
      <c r="C11" s="136" t="s">
        <v>84</v>
      </c>
      <c r="D11" s="136" t="s">
        <v>24</v>
      </c>
      <c r="E11" s="137">
        <v>21.85</v>
      </c>
      <c r="F11" s="137">
        <v>24.27</v>
      </c>
      <c r="G11" s="138">
        <v>72</v>
      </c>
      <c r="H11" s="138">
        <v>4.8600000000000003</v>
      </c>
      <c r="I11" s="139">
        <v>110244</v>
      </c>
      <c r="J11" s="140" t="s">
        <v>80</v>
      </c>
      <c r="K11" s="141">
        <v>59.16</v>
      </c>
      <c r="L11" s="142">
        <v>57.16</v>
      </c>
      <c r="M11" s="140" t="s">
        <v>81</v>
      </c>
      <c r="N11" s="143">
        <v>7.88</v>
      </c>
      <c r="O11" s="144">
        <v>1.6629</v>
      </c>
      <c r="P11" s="145">
        <v>13.103652</v>
      </c>
      <c r="Q11" s="146"/>
      <c r="R11" s="147">
        <v>13.103652</v>
      </c>
      <c r="S11" s="140" t="s">
        <v>81</v>
      </c>
      <c r="T11" s="148" t="s">
        <v>82</v>
      </c>
    </row>
    <row r="12" spans="1:20" ht="45" customHeight="1" x14ac:dyDescent="0.3">
      <c r="A12" s="134" t="s">
        <v>77</v>
      </c>
      <c r="B12" s="135" t="s">
        <v>85</v>
      </c>
      <c r="C12" s="136" t="s">
        <v>86</v>
      </c>
      <c r="D12" s="136" t="s">
        <v>24</v>
      </c>
      <c r="E12" s="137">
        <v>23.91</v>
      </c>
      <c r="F12" s="137"/>
      <c r="G12" s="138">
        <v>72</v>
      </c>
      <c r="H12" s="138">
        <v>5.31</v>
      </c>
      <c r="I12" s="139">
        <v>110244</v>
      </c>
      <c r="J12" s="140" t="s">
        <v>80</v>
      </c>
      <c r="K12" s="141">
        <v>67.099999999999994</v>
      </c>
      <c r="L12" s="149">
        <v>65.099999999999994</v>
      </c>
      <c r="M12" s="140" t="s">
        <v>81</v>
      </c>
      <c r="N12" s="143">
        <v>9</v>
      </c>
      <c r="O12" s="144">
        <v>1.6629</v>
      </c>
      <c r="P12" s="145">
        <v>14.966100000000001</v>
      </c>
      <c r="Q12" s="146"/>
      <c r="R12" s="147">
        <v>14.966100000000001</v>
      </c>
      <c r="S12" s="140" t="s">
        <v>81</v>
      </c>
      <c r="T12" s="148" t="s">
        <v>82</v>
      </c>
    </row>
    <row r="13" spans="1:20" ht="45" customHeight="1" x14ac:dyDescent="0.3">
      <c r="A13" s="134" t="s">
        <v>77</v>
      </c>
      <c r="B13" s="135" t="s">
        <v>87</v>
      </c>
      <c r="C13" s="136" t="s">
        <v>88</v>
      </c>
      <c r="D13" s="136" t="s">
        <v>24</v>
      </c>
      <c r="E13" s="137">
        <v>22.98</v>
      </c>
      <c r="F13" s="137"/>
      <c r="G13" s="138">
        <v>72</v>
      </c>
      <c r="H13" s="138">
        <v>5.1100000000000003</v>
      </c>
      <c r="I13" s="139">
        <v>110244</v>
      </c>
      <c r="J13" s="140" t="s">
        <v>80</v>
      </c>
      <c r="K13" s="141">
        <v>65.210000000000008</v>
      </c>
      <c r="L13" s="149">
        <v>63.21</v>
      </c>
      <c r="M13" s="140" t="s">
        <v>81</v>
      </c>
      <c r="N13" s="143">
        <v>9</v>
      </c>
      <c r="O13" s="144">
        <v>1.6629</v>
      </c>
      <c r="P13" s="145">
        <v>14.966100000000001</v>
      </c>
      <c r="Q13" s="146"/>
      <c r="R13" s="147">
        <v>14.966100000000001</v>
      </c>
      <c r="S13" s="140" t="s">
        <v>81</v>
      </c>
      <c r="T13" s="148" t="s">
        <v>82</v>
      </c>
    </row>
    <row r="14" spans="1:20" ht="45" customHeight="1" x14ac:dyDescent="0.3">
      <c r="A14" s="134" t="s">
        <v>77</v>
      </c>
      <c r="B14" s="135" t="s">
        <v>89</v>
      </c>
      <c r="C14" s="136" t="s">
        <v>90</v>
      </c>
      <c r="D14" s="136" t="s">
        <v>24</v>
      </c>
      <c r="E14" s="137">
        <v>23.91</v>
      </c>
      <c r="F14" s="137">
        <v>26.33</v>
      </c>
      <c r="G14" s="138">
        <v>72</v>
      </c>
      <c r="H14" s="138" t="s">
        <v>91</v>
      </c>
      <c r="I14" s="139">
        <v>110244</v>
      </c>
      <c r="J14" s="140" t="s">
        <v>92</v>
      </c>
      <c r="K14" s="141">
        <v>58.25</v>
      </c>
      <c r="L14" s="142">
        <v>56.25</v>
      </c>
      <c r="M14" s="140" t="s">
        <v>81</v>
      </c>
      <c r="N14" s="143">
        <v>9</v>
      </c>
      <c r="O14" s="144">
        <v>1.6629</v>
      </c>
      <c r="P14" s="145">
        <v>14.966100000000001</v>
      </c>
      <c r="Q14" s="146"/>
      <c r="R14" s="147">
        <v>14.966100000000001</v>
      </c>
      <c r="S14" s="140" t="s">
        <v>81</v>
      </c>
      <c r="T14" s="148" t="s">
        <v>82</v>
      </c>
    </row>
    <row r="15" spans="1:20" ht="45" customHeight="1" x14ac:dyDescent="0.3">
      <c r="A15" s="134" t="s">
        <v>77</v>
      </c>
      <c r="B15" s="135" t="s">
        <v>93</v>
      </c>
      <c r="C15" s="136" t="s">
        <v>94</v>
      </c>
      <c r="D15" s="136" t="s">
        <v>24</v>
      </c>
      <c r="E15" s="137">
        <v>24.38</v>
      </c>
      <c r="F15" s="137">
        <v>26.8</v>
      </c>
      <c r="G15" s="138">
        <v>72</v>
      </c>
      <c r="H15" s="138" t="s">
        <v>95</v>
      </c>
      <c r="I15" s="139">
        <v>110244</v>
      </c>
      <c r="J15" s="140" t="s">
        <v>92</v>
      </c>
      <c r="K15" s="141">
        <v>59.81</v>
      </c>
      <c r="L15" s="142">
        <v>57.81</v>
      </c>
      <c r="M15" s="140" t="s">
        <v>81</v>
      </c>
      <c r="N15" s="143">
        <v>7.88</v>
      </c>
      <c r="O15" s="144">
        <v>1.6629</v>
      </c>
      <c r="P15" s="145">
        <v>13.103652</v>
      </c>
      <c r="Q15" s="146"/>
      <c r="R15" s="147">
        <v>13.103652</v>
      </c>
      <c r="S15" s="140" t="s">
        <v>81</v>
      </c>
      <c r="T15" s="148" t="s">
        <v>82</v>
      </c>
    </row>
    <row r="16" spans="1:20" ht="45" customHeight="1" x14ac:dyDescent="0.3">
      <c r="A16" s="134" t="s">
        <v>77</v>
      </c>
      <c r="B16" s="135" t="s">
        <v>96</v>
      </c>
      <c r="C16" s="136" t="s">
        <v>97</v>
      </c>
      <c r="D16" s="136" t="s">
        <v>24</v>
      </c>
      <c r="E16" s="137">
        <v>28.41</v>
      </c>
      <c r="F16" s="137">
        <v>31.35</v>
      </c>
      <c r="G16" s="138">
        <v>72</v>
      </c>
      <c r="H16" s="138" t="s">
        <v>98</v>
      </c>
      <c r="I16" s="139">
        <v>110244</v>
      </c>
      <c r="J16" s="140" t="s">
        <v>92</v>
      </c>
      <c r="K16" s="141">
        <v>70.290000000000006</v>
      </c>
      <c r="L16" s="142">
        <v>68.290000000000006</v>
      </c>
      <c r="M16" s="140" t="s">
        <v>81</v>
      </c>
      <c r="N16" s="143">
        <v>9</v>
      </c>
      <c r="O16" s="144">
        <v>1.6629</v>
      </c>
      <c r="P16" s="145">
        <v>14.966100000000001</v>
      </c>
      <c r="Q16" s="146"/>
      <c r="R16" s="147">
        <v>14.966100000000001</v>
      </c>
      <c r="S16" s="140" t="s">
        <v>81</v>
      </c>
      <c r="T16" s="148" t="s">
        <v>82</v>
      </c>
    </row>
    <row r="17" spans="1:20" ht="45" customHeight="1" x14ac:dyDescent="0.3">
      <c r="A17" s="134" t="s">
        <v>77</v>
      </c>
      <c r="B17" s="135" t="s">
        <v>99</v>
      </c>
      <c r="C17" s="136" t="s">
        <v>100</v>
      </c>
      <c r="D17" s="136" t="s">
        <v>24</v>
      </c>
      <c r="E17" s="137">
        <v>26.83</v>
      </c>
      <c r="F17" s="137">
        <v>29.25</v>
      </c>
      <c r="G17" s="138">
        <v>72</v>
      </c>
      <c r="H17" s="138" t="s">
        <v>101</v>
      </c>
      <c r="I17" s="139">
        <v>110244</v>
      </c>
      <c r="J17" s="140" t="s">
        <v>92</v>
      </c>
      <c r="K17" s="141">
        <v>69.59</v>
      </c>
      <c r="L17" s="142">
        <v>67.59</v>
      </c>
      <c r="M17" s="140" t="s">
        <v>81</v>
      </c>
      <c r="N17" s="143">
        <v>9</v>
      </c>
      <c r="O17" s="144">
        <v>1.6629</v>
      </c>
      <c r="P17" s="145">
        <v>14.966100000000001</v>
      </c>
      <c r="Q17" s="146"/>
      <c r="R17" s="147">
        <v>14.966100000000001</v>
      </c>
      <c r="S17" s="140" t="s">
        <v>81</v>
      </c>
      <c r="T17" s="148" t="s">
        <v>82</v>
      </c>
    </row>
    <row r="18" spans="1:20" ht="45" customHeight="1" x14ac:dyDescent="0.3">
      <c r="A18" s="134" t="s">
        <v>77</v>
      </c>
      <c r="B18" s="150" t="s">
        <v>102</v>
      </c>
      <c r="C18" s="151" t="s">
        <v>103</v>
      </c>
      <c r="D18" s="151" t="s">
        <v>24</v>
      </c>
      <c r="E18" s="152">
        <v>26.44</v>
      </c>
      <c r="F18" s="152">
        <v>28.86</v>
      </c>
      <c r="G18" s="153">
        <v>72</v>
      </c>
      <c r="H18" s="153" t="s">
        <v>104</v>
      </c>
      <c r="I18" s="154">
        <v>110244</v>
      </c>
      <c r="J18" s="140" t="s">
        <v>92</v>
      </c>
      <c r="K18" s="141">
        <v>58.59</v>
      </c>
      <c r="L18" s="142">
        <v>56.59</v>
      </c>
      <c r="M18" s="140" t="s">
        <v>81</v>
      </c>
      <c r="N18" s="143">
        <v>9</v>
      </c>
      <c r="O18" s="144">
        <v>1.6629</v>
      </c>
      <c r="P18" s="145">
        <v>14.966100000000001</v>
      </c>
      <c r="Q18" s="146"/>
      <c r="R18" s="147">
        <v>14.966100000000001</v>
      </c>
      <c r="S18" s="140" t="s">
        <v>81</v>
      </c>
      <c r="T18" s="148" t="s">
        <v>82</v>
      </c>
    </row>
    <row r="19" spans="1:20" ht="45" customHeight="1" x14ac:dyDescent="0.3">
      <c r="A19" s="134" t="s">
        <v>77</v>
      </c>
      <c r="B19" s="135" t="s">
        <v>105</v>
      </c>
      <c r="C19" s="136" t="s">
        <v>106</v>
      </c>
      <c r="D19" s="136" t="s">
        <v>24</v>
      </c>
      <c r="E19" s="137">
        <v>26.72</v>
      </c>
      <c r="F19" s="137">
        <v>29.14</v>
      </c>
      <c r="G19" s="153">
        <v>72</v>
      </c>
      <c r="H19" s="153" t="s">
        <v>107</v>
      </c>
      <c r="I19" s="154">
        <v>110244</v>
      </c>
      <c r="J19" s="140" t="s">
        <v>92</v>
      </c>
      <c r="K19" s="141">
        <v>60.769999999999996</v>
      </c>
      <c r="L19" s="142">
        <v>58.769999999999996</v>
      </c>
      <c r="M19" s="140" t="s">
        <v>81</v>
      </c>
      <c r="N19" s="143">
        <v>7.88</v>
      </c>
      <c r="O19" s="144">
        <v>1.6629</v>
      </c>
      <c r="P19" s="145">
        <v>13.103652</v>
      </c>
      <c r="Q19" s="146"/>
      <c r="R19" s="147">
        <v>13.103652</v>
      </c>
      <c r="S19" s="140" t="s">
        <v>81</v>
      </c>
      <c r="T19" s="148" t="s">
        <v>82</v>
      </c>
    </row>
    <row r="20" spans="1:20" ht="45" customHeight="1" x14ac:dyDescent="0.3">
      <c r="A20" s="134" t="s">
        <v>77</v>
      </c>
      <c r="B20" s="135" t="s">
        <v>108</v>
      </c>
      <c r="C20" s="136" t="s">
        <v>109</v>
      </c>
      <c r="D20" s="136" t="s">
        <v>24</v>
      </c>
      <c r="E20" s="137">
        <v>30.38</v>
      </c>
      <c r="F20" s="137">
        <v>33.32</v>
      </c>
      <c r="G20" s="153">
        <v>90</v>
      </c>
      <c r="H20" s="153" t="s">
        <v>110</v>
      </c>
      <c r="I20" s="154">
        <v>110244</v>
      </c>
      <c r="J20" s="140" t="s">
        <v>92</v>
      </c>
      <c r="K20" s="141">
        <v>68.23</v>
      </c>
      <c r="L20" s="142">
        <v>66.23</v>
      </c>
      <c r="M20" s="140" t="s">
        <v>81</v>
      </c>
      <c r="N20" s="143">
        <v>11.25</v>
      </c>
      <c r="O20" s="144">
        <v>1.6629</v>
      </c>
      <c r="P20" s="145">
        <v>18.707625</v>
      </c>
      <c r="Q20" s="146"/>
      <c r="R20" s="147">
        <v>18.707625</v>
      </c>
      <c r="S20" s="140" t="s">
        <v>81</v>
      </c>
      <c r="T20" s="148" t="s">
        <v>82</v>
      </c>
    </row>
    <row r="21" spans="1:20" ht="45" customHeight="1" x14ac:dyDescent="0.3">
      <c r="A21" s="134" t="s">
        <v>77</v>
      </c>
      <c r="B21" s="150" t="s">
        <v>111</v>
      </c>
      <c r="C21" s="151" t="s">
        <v>112</v>
      </c>
      <c r="D21" s="151" t="s">
        <v>24</v>
      </c>
      <c r="E21" s="155">
        <v>30.85</v>
      </c>
      <c r="F21" s="155">
        <v>33.79</v>
      </c>
      <c r="G21" s="156">
        <v>90</v>
      </c>
      <c r="H21" s="156" t="s">
        <v>113</v>
      </c>
      <c r="I21" s="154">
        <v>110244</v>
      </c>
      <c r="J21" s="140" t="s">
        <v>92</v>
      </c>
      <c r="K21" s="141">
        <v>70.17</v>
      </c>
      <c r="L21" s="142">
        <v>68.17</v>
      </c>
      <c r="M21" s="140" t="s">
        <v>81</v>
      </c>
      <c r="N21" s="143">
        <v>10.130000000000001</v>
      </c>
      <c r="O21" s="144">
        <v>1.6629</v>
      </c>
      <c r="P21" s="145">
        <v>16.845177000000003</v>
      </c>
      <c r="Q21" s="146"/>
      <c r="R21" s="147">
        <v>16.845177000000003</v>
      </c>
      <c r="S21" s="140" t="s">
        <v>81</v>
      </c>
      <c r="T21" s="148" t="s">
        <v>82</v>
      </c>
    </row>
    <row r="22" spans="1:20" ht="45" customHeight="1" x14ac:dyDescent="0.3">
      <c r="A22" s="134" t="s">
        <v>77</v>
      </c>
      <c r="B22" s="150" t="s">
        <v>114</v>
      </c>
      <c r="C22" s="157" t="s">
        <v>115</v>
      </c>
      <c r="D22" s="157" t="s">
        <v>24</v>
      </c>
      <c r="E22" s="158">
        <v>25.03</v>
      </c>
      <c r="F22" s="158">
        <v>27.08</v>
      </c>
      <c r="G22" s="153">
        <v>72</v>
      </c>
      <c r="H22" s="153" t="s">
        <v>116</v>
      </c>
      <c r="I22" s="154">
        <v>110244</v>
      </c>
      <c r="J22" s="140" t="s">
        <v>92</v>
      </c>
      <c r="K22" s="141">
        <v>59.59</v>
      </c>
      <c r="L22" s="142">
        <v>57.59</v>
      </c>
      <c r="M22" s="140" t="s">
        <v>81</v>
      </c>
      <c r="N22" s="143">
        <v>9</v>
      </c>
      <c r="O22" s="144">
        <v>1.6629</v>
      </c>
      <c r="P22" s="145">
        <v>14.966100000000001</v>
      </c>
      <c r="Q22" s="146"/>
      <c r="R22" s="147">
        <v>14.966100000000001</v>
      </c>
      <c r="S22" s="140" t="s">
        <v>81</v>
      </c>
      <c r="T22" s="148" t="s">
        <v>82</v>
      </c>
    </row>
    <row r="23" spans="1:20" ht="58.5" customHeight="1" x14ac:dyDescent="0.3">
      <c r="A23" s="134" t="s">
        <v>77</v>
      </c>
      <c r="B23" s="150" t="s">
        <v>117</v>
      </c>
      <c r="C23" s="151" t="s">
        <v>118</v>
      </c>
      <c r="D23" s="151" t="s">
        <v>24</v>
      </c>
      <c r="E23" s="158">
        <v>25.51</v>
      </c>
      <c r="F23" s="158">
        <v>27.55</v>
      </c>
      <c r="G23" s="153">
        <v>72</v>
      </c>
      <c r="H23" s="153" t="s">
        <v>119</v>
      </c>
      <c r="I23" s="154">
        <v>110244</v>
      </c>
      <c r="J23" s="140" t="s">
        <v>92</v>
      </c>
      <c r="K23" s="141">
        <v>60.769999999999996</v>
      </c>
      <c r="L23" s="142">
        <v>58.769999999999996</v>
      </c>
      <c r="M23" s="140" t="s">
        <v>81</v>
      </c>
      <c r="N23" s="143">
        <v>7.88</v>
      </c>
      <c r="O23" s="144">
        <v>1.6629</v>
      </c>
      <c r="P23" s="145">
        <v>13.103652</v>
      </c>
      <c r="Q23" s="146"/>
      <c r="R23" s="147">
        <v>13.103652</v>
      </c>
      <c r="S23" s="140" t="s">
        <v>81</v>
      </c>
      <c r="T23" s="148" t="s">
        <v>82</v>
      </c>
    </row>
    <row r="24" spans="1:20" ht="45" customHeight="1" x14ac:dyDescent="0.3">
      <c r="A24" s="932" t="s">
        <v>120</v>
      </c>
      <c r="B24" s="933"/>
      <c r="C24" s="934"/>
      <c r="D24" s="151"/>
      <c r="E24" s="158"/>
      <c r="F24" s="158"/>
      <c r="G24" s="153"/>
      <c r="H24" s="153"/>
      <c r="I24" s="154"/>
      <c r="J24" s="140"/>
      <c r="K24" s="141"/>
      <c r="L24" s="142"/>
      <c r="M24" s="140"/>
      <c r="N24" s="143"/>
      <c r="O24" s="144"/>
      <c r="P24" s="145"/>
      <c r="Q24" s="146"/>
      <c r="R24" s="147"/>
      <c r="S24" s="140"/>
      <c r="T24" s="129"/>
    </row>
    <row r="25" spans="1:20" ht="45" customHeight="1" x14ac:dyDescent="0.3">
      <c r="A25" s="134" t="s">
        <v>77</v>
      </c>
      <c r="B25" s="150" t="s">
        <v>121</v>
      </c>
      <c r="C25" s="151" t="s">
        <v>122</v>
      </c>
      <c r="D25" s="151" t="s">
        <v>24</v>
      </c>
      <c r="E25" s="159">
        <v>29.53</v>
      </c>
      <c r="F25" s="159">
        <v>32.01</v>
      </c>
      <c r="G25" s="153">
        <v>72</v>
      </c>
      <c r="H25" s="160" t="s">
        <v>123</v>
      </c>
      <c r="I25" s="154">
        <v>110244</v>
      </c>
      <c r="J25" s="140" t="s">
        <v>92</v>
      </c>
      <c r="K25" s="141">
        <v>61.75</v>
      </c>
      <c r="L25" s="142">
        <v>59.75</v>
      </c>
      <c r="M25" s="140" t="s">
        <v>81</v>
      </c>
      <c r="N25" s="143">
        <v>8.44</v>
      </c>
      <c r="O25" s="144">
        <v>1.6629</v>
      </c>
      <c r="P25" s="145">
        <v>14.034875999999999</v>
      </c>
      <c r="Q25" s="146"/>
      <c r="R25" s="147">
        <v>14.034875999999999</v>
      </c>
      <c r="S25" s="140" t="s">
        <v>81</v>
      </c>
      <c r="T25" s="148" t="s">
        <v>82</v>
      </c>
    </row>
    <row r="26" spans="1:20" ht="45" customHeight="1" x14ac:dyDescent="0.3">
      <c r="A26" s="134" t="s">
        <v>77</v>
      </c>
      <c r="B26" s="150" t="s">
        <v>124</v>
      </c>
      <c r="C26" s="151" t="s">
        <v>125</v>
      </c>
      <c r="D26" s="151" t="s">
        <v>24</v>
      </c>
      <c r="E26" s="159">
        <v>28.4</v>
      </c>
      <c r="F26" s="159">
        <v>30.88</v>
      </c>
      <c r="G26" s="160">
        <v>72</v>
      </c>
      <c r="H26" s="153" t="s">
        <v>98</v>
      </c>
      <c r="I26" s="154">
        <v>110244</v>
      </c>
      <c r="J26" s="140" t="s">
        <v>92</v>
      </c>
      <c r="K26" s="141">
        <v>61.5</v>
      </c>
      <c r="L26" s="142">
        <v>59.5</v>
      </c>
      <c r="M26" s="140" t="s">
        <v>81</v>
      </c>
      <c r="N26" s="143">
        <v>9</v>
      </c>
      <c r="O26" s="144">
        <v>1.6629</v>
      </c>
      <c r="P26" s="145">
        <v>14.966100000000001</v>
      </c>
      <c r="Q26" s="146"/>
      <c r="R26" s="147">
        <v>14.966100000000001</v>
      </c>
      <c r="S26" s="140" t="s">
        <v>81</v>
      </c>
      <c r="T26" s="148" t="s">
        <v>82</v>
      </c>
    </row>
    <row r="27" spans="1:20" ht="45" customHeight="1" x14ac:dyDescent="0.3">
      <c r="A27" s="134" t="s">
        <v>77</v>
      </c>
      <c r="B27" s="150" t="s">
        <v>126</v>
      </c>
      <c r="C27" s="151" t="s">
        <v>127</v>
      </c>
      <c r="D27" s="151" t="s">
        <v>24</v>
      </c>
      <c r="E27" s="161">
        <v>28.69</v>
      </c>
      <c r="F27" s="161">
        <v>31.17</v>
      </c>
      <c r="G27" s="153">
        <v>72</v>
      </c>
      <c r="H27" s="153" t="s">
        <v>128</v>
      </c>
      <c r="I27" s="154">
        <v>110244</v>
      </c>
      <c r="J27" s="140" t="s">
        <v>92</v>
      </c>
      <c r="K27" s="141">
        <v>64.67</v>
      </c>
      <c r="L27" s="142">
        <v>62.67</v>
      </c>
      <c r="M27" s="140" t="s">
        <v>81</v>
      </c>
      <c r="N27" s="143">
        <v>7.88</v>
      </c>
      <c r="O27" s="144">
        <v>1.6629</v>
      </c>
      <c r="P27" s="145">
        <v>13.103652</v>
      </c>
      <c r="Q27" s="146"/>
      <c r="R27" s="147">
        <v>13.103652</v>
      </c>
      <c r="S27" s="140" t="s">
        <v>81</v>
      </c>
      <c r="T27" s="148" t="s">
        <v>82</v>
      </c>
    </row>
    <row r="28" spans="1:20" ht="45" customHeight="1" x14ac:dyDescent="0.3">
      <c r="A28" s="134" t="s">
        <v>77</v>
      </c>
      <c r="B28" s="150" t="s">
        <v>129</v>
      </c>
      <c r="C28" s="151" t="s">
        <v>130</v>
      </c>
      <c r="D28" s="151" t="s">
        <v>24</v>
      </c>
      <c r="E28" s="161">
        <v>30.38</v>
      </c>
      <c r="F28" s="161">
        <v>33.380000000000003</v>
      </c>
      <c r="G28" s="153">
        <v>72</v>
      </c>
      <c r="H28" s="153" t="s">
        <v>131</v>
      </c>
      <c r="I28" s="154">
        <v>110244</v>
      </c>
      <c r="J28" s="140" t="s">
        <v>92</v>
      </c>
      <c r="K28" s="141">
        <v>69.47</v>
      </c>
      <c r="L28" s="142">
        <v>67.47</v>
      </c>
      <c r="M28" s="140" t="s">
        <v>81</v>
      </c>
      <c r="N28" s="143">
        <v>7.88</v>
      </c>
      <c r="O28" s="144">
        <v>1.6629</v>
      </c>
      <c r="P28" s="145">
        <v>13.103652</v>
      </c>
      <c r="Q28" s="146"/>
      <c r="R28" s="147">
        <v>13.103652</v>
      </c>
      <c r="S28" s="140" t="s">
        <v>81</v>
      </c>
      <c r="T28" s="148" t="s">
        <v>82</v>
      </c>
    </row>
    <row r="29" spans="1:20" ht="45" customHeight="1" x14ac:dyDescent="0.3">
      <c r="A29" s="134" t="s">
        <v>77</v>
      </c>
      <c r="B29" s="150" t="s">
        <v>132</v>
      </c>
      <c r="C29" s="151" t="s">
        <v>133</v>
      </c>
      <c r="D29" s="151" t="s">
        <v>24</v>
      </c>
      <c r="E29" s="162">
        <v>32.340000000000003</v>
      </c>
      <c r="F29" s="162">
        <v>35.340000000000003</v>
      </c>
      <c r="G29" s="153">
        <v>72</v>
      </c>
      <c r="H29" s="153" t="s">
        <v>134</v>
      </c>
      <c r="I29" s="154">
        <v>110244</v>
      </c>
      <c r="J29" s="140" t="s">
        <v>92</v>
      </c>
      <c r="K29" s="141">
        <v>70.98</v>
      </c>
      <c r="L29" s="142">
        <v>68.98</v>
      </c>
      <c r="M29" s="140" t="s">
        <v>81</v>
      </c>
      <c r="N29" s="143">
        <v>9</v>
      </c>
      <c r="O29" s="144">
        <v>1.6629</v>
      </c>
      <c r="P29" s="145">
        <v>14.966100000000001</v>
      </c>
      <c r="Q29" s="146"/>
      <c r="R29" s="147">
        <v>14.966100000000001</v>
      </c>
      <c r="S29" s="140" t="s">
        <v>81</v>
      </c>
      <c r="T29" s="148" t="s">
        <v>82</v>
      </c>
    </row>
    <row r="30" spans="1:20" ht="45" customHeight="1" x14ac:dyDescent="0.3">
      <c r="A30" s="134" t="s">
        <v>77</v>
      </c>
      <c r="B30" s="150" t="s">
        <v>135</v>
      </c>
      <c r="C30" s="151" t="s">
        <v>136</v>
      </c>
      <c r="D30" s="151" t="s">
        <v>24</v>
      </c>
      <c r="E30" s="163">
        <v>32.549999999999997</v>
      </c>
      <c r="F30" s="163">
        <v>35.549999999999997</v>
      </c>
      <c r="G30" s="153">
        <v>72</v>
      </c>
      <c r="H30" s="153" t="s">
        <v>137</v>
      </c>
      <c r="I30" s="154">
        <v>110244</v>
      </c>
      <c r="J30" s="140" t="s">
        <v>92</v>
      </c>
      <c r="K30" s="141">
        <v>70.069999999999993</v>
      </c>
      <c r="L30" s="142">
        <v>68.069999999999993</v>
      </c>
      <c r="M30" s="140" t="s">
        <v>81</v>
      </c>
      <c r="N30" s="143">
        <v>8.44</v>
      </c>
      <c r="O30" s="144">
        <v>1.6629</v>
      </c>
      <c r="P30" s="145">
        <v>14.034875999999999</v>
      </c>
      <c r="Q30" s="146"/>
      <c r="R30" s="147">
        <v>14.034875999999999</v>
      </c>
      <c r="S30" s="140" t="s">
        <v>81</v>
      </c>
      <c r="T30" s="148" t="s">
        <v>82</v>
      </c>
    </row>
    <row r="31" spans="1:20" ht="45" customHeight="1" x14ac:dyDescent="0.3">
      <c r="A31" s="134" t="s">
        <v>77</v>
      </c>
      <c r="B31" s="150" t="s">
        <v>138</v>
      </c>
      <c r="C31" s="151" t="s">
        <v>139</v>
      </c>
      <c r="D31" s="151" t="s">
        <v>24</v>
      </c>
      <c r="E31" s="164">
        <v>31.22</v>
      </c>
      <c r="F31" s="164">
        <v>33.14</v>
      </c>
      <c r="G31" s="153">
        <v>72</v>
      </c>
      <c r="H31" s="153" t="s">
        <v>140</v>
      </c>
      <c r="I31" s="154">
        <v>110244</v>
      </c>
      <c r="J31" s="140" t="s">
        <v>92</v>
      </c>
      <c r="K31" s="141">
        <v>69.25</v>
      </c>
      <c r="L31" s="142">
        <v>67.25</v>
      </c>
      <c r="M31" s="140" t="s">
        <v>81</v>
      </c>
      <c r="N31" s="165">
        <v>7.31</v>
      </c>
      <c r="O31" s="144">
        <v>1.6629</v>
      </c>
      <c r="P31" s="145">
        <v>12.155799</v>
      </c>
      <c r="Q31" s="146"/>
      <c r="R31" s="166">
        <v>12.155799</v>
      </c>
      <c r="S31" s="140" t="s">
        <v>81</v>
      </c>
      <c r="T31" s="148" t="s">
        <v>82</v>
      </c>
    </row>
    <row r="32" spans="1:20" ht="45" customHeight="1" x14ac:dyDescent="0.3">
      <c r="A32" s="932" t="s">
        <v>141</v>
      </c>
      <c r="B32" s="938"/>
      <c r="C32" s="939"/>
      <c r="D32" s="151"/>
      <c r="E32" s="164"/>
      <c r="F32" s="164"/>
      <c r="G32" s="153"/>
      <c r="H32" s="153"/>
      <c r="I32" s="154"/>
      <c r="J32" s="140"/>
      <c r="K32" s="141"/>
      <c r="L32" s="142"/>
      <c r="M32" s="140"/>
      <c r="N32" s="165"/>
      <c r="O32" s="144"/>
      <c r="P32" s="145"/>
      <c r="Q32" s="146"/>
      <c r="R32" s="166"/>
      <c r="S32" s="140"/>
      <c r="T32" s="129"/>
    </row>
    <row r="33" spans="1:20" ht="45" customHeight="1" x14ac:dyDescent="0.3">
      <c r="A33" s="134" t="s">
        <v>77</v>
      </c>
      <c r="B33" s="167" t="s">
        <v>142</v>
      </c>
      <c r="C33" s="168" t="s">
        <v>143</v>
      </c>
      <c r="D33" s="168" t="s">
        <v>24</v>
      </c>
      <c r="E33" s="168">
        <v>21.94</v>
      </c>
      <c r="F33" s="168">
        <v>24.36</v>
      </c>
      <c r="G33" s="168">
        <v>72</v>
      </c>
      <c r="H33" s="168" t="s">
        <v>144</v>
      </c>
      <c r="I33" s="168">
        <v>110244</v>
      </c>
      <c r="J33" s="168" t="s">
        <v>80</v>
      </c>
      <c r="K33" s="169">
        <v>57.44</v>
      </c>
      <c r="L33" s="170">
        <v>55.44</v>
      </c>
      <c r="M33" s="140" t="s">
        <v>81</v>
      </c>
      <c r="N33" s="171">
        <v>9</v>
      </c>
      <c r="O33" s="171">
        <v>1.6629</v>
      </c>
      <c r="P33" s="172">
        <v>14.966100000000001</v>
      </c>
      <c r="Q33" s="173"/>
      <c r="R33" s="174">
        <v>14.966100000000001</v>
      </c>
      <c r="S33" s="140" t="s">
        <v>81</v>
      </c>
      <c r="T33" s="148" t="s">
        <v>82</v>
      </c>
    </row>
    <row r="34" spans="1:20" ht="45" customHeight="1" x14ac:dyDescent="0.3">
      <c r="A34" s="134" t="s">
        <v>77</v>
      </c>
      <c r="B34" s="167" t="s">
        <v>145</v>
      </c>
      <c r="C34" s="168" t="s">
        <v>146</v>
      </c>
      <c r="D34" s="168" t="s">
        <v>24</v>
      </c>
      <c r="E34" s="168">
        <v>22.42</v>
      </c>
      <c r="F34" s="168">
        <v>24.84</v>
      </c>
      <c r="G34" s="168">
        <v>72</v>
      </c>
      <c r="H34" s="168" t="s">
        <v>147</v>
      </c>
      <c r="I34" s="168">
        <v>110244</v>
      </c>
      <c r="J34" s="168" t="s">
        <v>80</v>
      </c>
      <c r="K34" s="169">
        <v>59</v>
      </c>
      <c r="L34" s="170">
        <v>57</v>
      </c>
      <c r="M34" s="140" t="s">
        <v>81</v>
      </c>
      <c r="N34" s="171">
        <v>7.88</v>
      </c>
      <c r="O34" s="171">
        <v>1.6629</v>
      </c>
      <c r="P34" s="172">
        <v>13.103652</v>
      </c>
      <c r="Q34" s="173"/>
      <c r="R34" s="174">
        <v>13.103652</v>
      </c>
      <c r="S34" s="140" t="s">
        <v>81</v>
      </c>
      <c r="T34" s="148" t="s">
        <v>82</v>
      </c>
    </row>
    <row r="35" spans="1:20" ht="45" customHeight="1" x14ac:dyDescent="0.3">
      <c r="A35" s="134" t="s">
        <v>77</v>
      </c>
      <c r="B35" s="167" t="s">
        <v>148</v>
      </c>
      <c r="C35" s="168" t="s">
        <v>149</v>
      </c>
      <c r="D35" s="168" t="s">
        <v>24</v>
      </c>
      <c r="E35" s="168">
        <v>26.44</v>
      </c>
      <c r="F35" s="168">
        <v>28.86</v>
      </c>
      <c r="G35" s="168">
        <v>72</v>
      </c>
      <c r="H35" s="168" t="s">
        <v>104</v>
      </c>
      <c r="I35" s="168">
        <v>110244</v>
      </c>
      <c r="J35" s="168" t="s">
        <v>92</v>
      </c>
      <c r="K35" s="169">
        <v>59.8</v>
      </c>
      <c r="L35" s="170">
        <v>57.8</v>
      </c>
      <c r="M35" s="140" t="s">
        <v>81</v>
      </c>
      <c r="N35" s="171">
        <v>9</v>
      </c>
      <c r="O35" s="171">
        <v>1.6629</v>
      </c>
      <c r="P35" s="172">
        <v>14.966100000000001</v>
      </c>
      <c r="Q35" s="173"/>
      <c r="R35" s="174">
        <v>14.966100000000001</v>
      </c>
      <c r="S35" s="140" t="s">
        <v>81</v>
      </c>
      <c r="T35" s="148" t="s">
        <v>82</v>
      </c>
    </row>
    <row r="36" spans="1:20" ht="50.25" customHeight="1" x14ac:dyDescent="0.3">
      <c r="A36" s="134" t="s">
        <v>77</v>
      </c>
      <c r="B36" s="167" t="s">
        <v>150</v>
      </c>
      <c r="C36" s="168" t="s">
        <v>151</v>
      </c>
      <c r="D36" s="168" t="s">
        <v>24</v>
      </c>
      <c r="E36" s="168">
        <v>26.72</v>
      </c>
      <c r="F36" s="168">
        <v>29.14</v>
      </c>
      <c r="G36" s="168">
        <v>72</v>
      </c>
      <c r="H36" s="168" t="s">
        <v>107</v>
      </c>
      <c r="I36" s="168">
        <v>110244</v>
      </c>
      <c r="J36" s="168" t="s">
        <v>92</v>
      </c>
      <c r="K36" s="169">
        <v>61.4</v>
      </c>
      <c r="L36" s="170">
        <v>59.4</v>
      </c>
      <c r="M36" s="140" t="s">
        <v>81</v>
      </c>
      <c r="N36" s="171">
        <v>7.88</v>
      </c>
      <c r="O36" s="171">
        <v>1.6629</v>
      </c>
      <c r="P36" s="172">
        <v>13.103652</v>
      </c>
      <c r="Q36" s="173"/>
      <c r="R36" s="174">
        <v>13.103652</v>
      </c>
      <c r="S36" s="140" t="s">
        <v>81</v>
      </c>
      <c r="T36" s="148" t="s">
        <v>82</v>
      </c>
    </row>
    <row r="37" spans="1:20" ht="45" customHeight="1" x14ac:dyDescent="0.3">
      <c r="A37" s="134" t="s">
        <v>77</v>
      </c>
      <c r="B37" s="150" t="s">
        <v>152</v>
      </c>
      <c r="C37" s="151" t="s">
        <v>153</v>
      </c>
      <c r="D37" s="151" t="s">
        <v>24</v>
      </c>
      <c r="E37" s="175">
        <v>26.44</v>
      </c>
      <c r="F37" s="175">
        <v>28.86</v>
      </c>
      <c r="G37" s="176">
        <v>72</v>
      </c>
      <c r="H37" s="177" t="s">
        <v>104</v>
      </c>
      <c r="I37" s="154">
        <v>110244</v>
      </c>
      <c r="J37" s="140" t="s">
        <v>92</v>
      </c>
      <c r="K37" s="141">
        <v>60.25</v>
      </c>
      <c r="L37" s="142">
        <v>58.25</v>
      </c>
      <c r="M37" s="140" t="s">
        <v>81</v>
      </c>
      <c r="N37" s="165">
        <v>9</v>
      </c>
      <c r="O37" s="144">
        <v>1.6629</v>
      </c>
      <c r="P37" s="145">
        <v>14.966100000000001</v>
      </c>
      <c r="Q37" s="146"/>
      <c r="R37" s="166">
        <v>14.966100000000001</v>
      </c>
      <c r="S37" s="140" t="s">
        <v>81</v>
      </c>
      <c r="T37" s="148" t="s">
        <v>82</v>
      </c>
    </row>
    <row r="38" spans="1:20" ht="52.5" customHeight="1" x14ac:dyDescent="0.3">
      <c r="A38" s="134" t="s">
        <v>77</v>
      </c>
      <c r="B38" s="150" t="s">
        <v>154</v>
      </c>
      <c r="C38" s="151" t="s">
        <v>155</v>
      </c>
      <c r="D38" s="151" t="s">
        <v>24</v>
      </c>
      <c r="E38" s="178">
        <v>26.72</v>
      </c>
      <c r="F38" s="178">
        <v>29.14</v>
      </c>
      <c r="G38" s="179">
        <v>72</v>
      </c>
      <c r="H38" s="180" t="s">
        <v>156</v>
      </c>
      <c r="I38" s="154">
        <v>110244</v>
      </c>
      <c r="J38" s="140" t="s">
        <v>92</v>
      </c>
      <c r="K38" s="141">
        <v>61.769999999999996</v>
      </c>
      <c r="L38" s="142">
        <v>59.769999999999996</v>
      </c>
      <c r="M38" s="140" t="s">
        <v>81</v>
      </c>
      <c r="N38" s="165">
        <v>7.88</v>
      </c>
      <c r="O38" s="144">
        <v>1.6629</v>
      </c>
      <c r="P38" s="145">
        <v>13.103652</v>
      </c>
      <c r="Q38" s="146"/>
      <c r="R38" s="166">
        <v>13.103652</v>
      </c>
      <c r="S38" s="140" t="s">
        <v>81</v>
      </c>
      <c r="T38" s="148" t="s">
        <v>82</v>
      </c>
    </row>
    <row r="39" spans="1:20" ht="45" customHeight="1" x14ac:dyDescent="0.3">
      <c r="A39" s="134" t="s">
        <v>77</v>
      </c>
      <c r="B39" s="135" t="s">
        <v>157</v>
      </c>
      <c r="C39" s="136" t="s">
        <v>158</v>
      </c>
      <c r="D39" s="136" t="s">
        <v>24</v>
      </c>
      <c r="E39" s="137">
        <v>28.41</v>
      </c>
      <c r="F39" s="137">
        <v>31.35</v>
      </c>
      <c r="G39" s="138">
        <v>72</v>
      </c>
      <c r="H39" s="138" t="s">
        <v>98</v>
      </c>
      <c r="I39" s="139">
        <v>110244</v>
      </c>
      <c r="J39" s="140" t="s">
        <v>92</v>
      </c>
      <c r="K39" s="141">
        <v>66.77</v>
      </c>
      <c r="L39" s="142">
        <v>64.77</v>
      </c>
      <c r="M39" s="140" t="s">
        <v>81</v>
      </c>
      <c r="N39" s="181">
        <v>7.88</v>
      </c>
      <c r="O39" s="144">
        <v>1.6629</v>
      </c>
      <c r="P39" s="145">
        <v>13.103652</v>
      </c>
      <c r="Q39" s="146"/>
      <c r="R39" s="147">
        <v>13.103652</v>
      </c>
      <c r="S39" s="140" t="s">
        <v>81</v>
      </c>
      <c r="T39" s="148" t="s">
        <v>82</v>
      </c>
    </row>
    <row r="40" spans="1:20" ht="45" customHeight="1" x14ac:dyDescent="0.3">
      <c r="A40" s="134" t="s">
        <v>77</v>
      </c>
      <c r="B40" s="154" t="s">
        <v>159</v>
      </c>
      <c r="C40" s="182" t="s">
        <v>160</v>
      </c>
      <c r="D40" s="182" t="s">
        <v>24</v>
      </c>
      <c r="E40" s="183">
        <v>21</v>
      </c>
      <c r="F40" s="183">
        <v>24.01</v>
      </c>
      <c r="G40" s="160">
        <v>48</v>
      </c>
      <c r="H40" s="180" t="s">
        <v>161</v>
      </c>
      <c r="I40" s="154">
        <v>110244</v>
      </c>
      <c r="J40" s="140" t="s">
        <v>92</v>
      </c>
      <c r="K40" s="141">
        <v>63.72</v>
      </c>
      <c r="L40" s="142">
        <v>61.72</v>
      </c>
      <c r="M40" s="140" t="s">
        <v>81</v>
      </c>
      <c r="N40" s="181">
        <v>6</v>
      </c>
      <c r="O40" s="144">
        <v>1.6629</v>
      </c>
      <c r="P40" s="145">
        <v>9.9773999999999994</v>
      </c>
      <c r="Q40" s="146"/>
      <c r="R40" s="147">
        <v>9.9773999999999994</v>
      </c>
      <c r="S40" s="140" t="s">
        <v>81</v>
      </c>
      <c r="T40" s="148" t="s">
        <v>82</v>
      </c>
    </row>
    <row r="41" spans="1:20" ht="45" customHeight="1" x14ac:dyDescent="0.3">
      <c r="A41" s="134" t="s">
        <v>77</v>
      </c>
      <c r="B41" s="150" t="s">
        <v>162</v>
      </c>
      <c r="C41" s="151" t="s">
        <v>163</v>
      </c>
      <c r="D41" s="151" t="s">
        <v>24</v>
      </c>
      <c r="E41" s="184">
        <v>21.75</v>
      </c>
      <c r="F41" s="184">
        <v>24.76</v>
      </c>
      <c r="G41" s="180">
        <v>48</v>
      </c>
      <c r="H41" s="138" t="s">
        <v>164</v>
      </c>
      <c r="I41" s="154">
        <v>110244</v>
      </c>
      <c r="J41" s="140" t="s">
        <v>92</v>
      </c>
      <c r="K41" s="141">
        <v>65.72</v>
      </c>
      <c r="L41" s="142">
        <v>63.72</v>
      </c>
      <c r="M41" s="140" t="s">
        <v>81</v>
      </c>
      <c r="N41" s="181">
        <v>6</v>
      </c>
      <c r="O41" s="144">
        <v>1.6629</v>
      </c>
      <c r="P41" s="145">
        <v>9.9773999999999994</v>
      </c>
      <c r="Q41" s="146"/>
      <c r="R41" s="147">
        <v>9.9773999999999994</v>
      </c>
      <c r="S41" s="140" t="s">
        <v>81</v>
      </c>
      <c r="T41" s="148" t="s">
        <v>82</v>
      </c>
    </row>
    <row r="42" spans="1:20" ht="45" customHeight="1" x14ac:dyDescent="0.3">
      <c r="A42" s="932" t="s">
        <v>165</v>
      </c>
      <c r="B42" s="938"/>
      <c r="C42" s="939"/>
      <c r="D42" s="136"/>
      <c r="E42" s="137"/>
      <c r="F42" s="137"/>
      <c r="G42" s="138"/>
      <c r="H42" s="138"/>
      <c r="I42" s="139"/>
      <c r="J42" s="140"/>
      <c r="K42" s="141"/>
      <c r="L42" s="142"/>
      <c r="M42" s="140"/>
      <c r="N42" s="181"/>
      <c r="O42" s="144"/>
      <c r="P42" s="145"/>
      <c r="Q42" s="146"/>
      <c r="R42" s="147"/>
      <c r="S42" s="140"/>
      <c r="T42" s="129"/>
    </row>
    <row r="43" spans="1:20" ht="45" customHeight="1" x14ac:dyDescent="0.3">
      <c r="A43" s="134" t="s">
        <v>77</v>
      </c>
      <c r="B43" s="134" t="s">
        <v>166</v>
      </c>
      <c r="C43" s="185" t="s">
        <v>167</v>
      </c>
      <c r="D43" s="185" t="s">
        <v>24</v>
      </c>
      <c r="E43" s="186">
        <v>21.38</v>
      </c>
      <c r="F43" s="186">
        <v>22.65</v>
      </c>
      <c r="G43" s="187">
        <v>60</v>
      </c>
      <c r="H43" s="187" t="s">
        <v>168</v>
      </c>
      <c r="I43" s="134">
        <v>110244</v>
      </c>
      <c r="J43" s="134" t="s">
        <v>92</v>
      </c>
      <c r="K43" s="188">
        <v>61.66</v>
      </c>
      <c r="L43" s="189">
        <v>59.66</v>
      </c>
      <c r="M43" s="140" t="s">
        <v>81</v>
      </c>
      <c r="N43" s="181">
        <v>7.5</v>
      </c>
      <c r="O43" s="144">
        <v>1.6629</v>
      </c>
      <c r="P43" s="145">
        <v>12.47175</v>
      </c>
      <c r="Q43" s="146"/>
      <c r="R43" s="147">
        <v>12.47175</v>
      </c>
      <c r="S43" s="140" t="s">
        <v>81</v>
      </c>
      <c r="T43" s="148" t="s">
        <v>82</v>
      </c>
    </row>
    <row r="44" spans="1:20" ht="45" customHeight="1" x14ac:dyDescent="0.3">
      <c r="A44" s="134" t="s">
        <v>77</v>
      </c>
      <c r="B44" s="134" t="s">
        <v>169</v>
      </c>
      <c r="C44" s="185" t="s">
        <v>170</v>
      </c>
      <c r="D44" s="185" t="s">
        <v>24</v>
      </c>
      <c r="E44" s="186">
        <v>21.6</v>
      </c>
      <c r="F44" s="186">
        <v>22.87</v>
      </c>
      <c r="G44" s="187">
        <v>60</v>
      </c>
      <c r="H44" s="187" t="s">
        <v>171</v>
      </c>
      <c r="I44" s="134">
        <v>110244</v>
      </c>
      <c r="J44" s="134" t="s">
        <v>92</v>
      </c>
      <c r="K44" s="188">
        <v>62.11</v>
      </c>
      <c r="L44" s="189">
        <v>60.11</v>
      </c>
      <c r="M44" s="140" t="s">
        <v>81</v>
      </c>
      <c r="N44" s="181">
        <v>6.98</v>
      </c>
      <c r="O44" s="144">
        <v>1.6629</v>
      </c>
      <c r="P44" s="145">
        <v>11.607042000000002</v>
      </c>
      <c r="Q44" s="146"/>
      <c r="R44" s="147">
        <v>11.607042000000002</v>
      </c>
      <c r="S44" s="140" t="s">
        <v>81</v>
      </c>
      <c r="T44" s="148" t="s">
        <v>82</v>
      </c>
    </row>
    <row r="45" spans="1:20" ht="45" customHeight="1" x14ac:dyDescent="0.3">
      <c r="A45" s="134" t="s">
        <v>77</v>
      </c>
      <c r="B45" s="134" t="s">
        <v>172</v>
      </c>
      <c r="C45" s="185" t="s">
        <v>173</v>
      </c>
      <c r="D45" s="185" t="s">
        <v>24</v>
      </c>
      <c r="E45" s="186">
        <v>19.88</v>
      </c>
      <c r="F45" s="186">
        <v>21.89</v>
      </c>
      <c r="G45" s="187">
        <v>60</v>
      </c>
      <c r="H45" s="187" t="s">
        <v>174</v>
      </c>
      <c r="I45" s="134">
        <v>110244</v>
      </c>
      <c r="J45" s="134" t="s">
        <v>92</v>
      </c>
      <c r="K45" s="188">
        <v>59.739999999999995</v>
      </c>
      <c r="L45" s="189">
        <v>57.739999999999995</v>
      </c>
      <c r="M45" s="140" t="s">
        <v>81</v>
      </c>
      <c r="N45" s="181">
        <v>7.5</v>
      </c>
      <c r="O45" s="144">
        <v>1.6629</v>
      </c>
      <c r="P45" s="145">
        <v>12.47175</v>
      </c>
      <c r="Q45" s="146"/>
      <c r="R45" s="147">
        <v>12.47175</v>
      </c>
      <c r="S45" s="140" t="s">
        <v>81</v>
      </c>
      <c r="T45" s="148" t="s">
        <v>82</v>
      </c>
    </row>
    <row r="46" spans="1:20" ht="45" customHeight="1" x14ac:dyDescent="0.3">
      <c r="A46" s="134" t="s">
        <v>77</v>
      </c>
      <c r="B46" s="134" t="s">
        <v>175</v>
      </c>
      <c r="C46" s="185" t="s">
        <v>176</v>
      </c>
      <c r="D46" s="185" t="s">
        <v>24</v>
      </c>
      <c r="E46" s="186">
        <v>20.100000000000001</v>
      </c>
      <c r="F46" s="186">
        <v>22.11</v>
      </c>
      <c r="G46" s="187">
        <v>60</v>
      </c>
      <c r="H46" s="187" t="s">
        <v>177</v>
      </c>
      <c r="I46" s="134">
        <v>110244</v>
      </c>
      <c r="J46" s="134" t="s">
        <v>92</v>
      </c>
      <c r="K46" s="188">
        <v>59.940000000000005</v>
      </c>
      <c r="L46" s="189">
        <v>57.940000000000005</v>
      </c>
      <c r="M46" s="140" t="s">
        <v>81</v>
      </c>
      <c r="N46" s="181">
        <v>6.98</v>
      </c>
      <c r="O46" s="144">
        <v>1.6629</v>
      </c>
      <c r="P46" s="145">
        <v>11.607042000000002</v>
      </c>
      <c r="Q46" s="146"/>
      <c r="R46" s="147">
        <v>11.607042000000002</v>
      </c>
      <c r="S46" s="140" t="s">
        <v>81</v>
      </c>
      <c r="T46" s="148" t="s">
        <v>82</v>
      </c>
    </row>
    <row r="47" spans="1:20" ht="45" customHeight="1" x14ac:dyDescent="0.3">
      <c r="A47" s="134" t="s">
        <v>77</v>
      </c>
      <c r="B47" s="134" t="s">
        <v>178</v>
      </c>
      <c r="C47" s="185" t="s">
        <v>179</v>
      </c>
      <c r="D47" s="185" t="s">
        <v>24</v>
      </c>
      <c r="E47" s="186">
        <v>19.88</v>
      </c>
      <c r="F47" s="186">
        <v>21.89</v>
      </c>
      <c r="G47" s="187">
        <v>60</v>
      </c>
      <c r="H47" s="187" t="s">
        <v>174</v>
      </c>
      <c r="I47" s="134">
        <v>110244</v>
      </c>
      <c r="J47" s="134" t="s">
        <v>92</v>
      </c>
      <c r="K47" s="188">
        <v>61.739999999999995</v>
      </c>
      <c r="L47" s="189">
        <v>59.739999999999995</v>
      </c>
      <c r="M47" s="140" t="s">
        <v>81</v>
      </c>
      <c r="N47" s="181">
        <v>7.5</v>
      </c>
      <c r="O47" s="144">
        <v>1.6629</v>
      </c>
      <c r="P47" s="145">
        <v>12.47175</v>
      </c>
      <c r="Q47" s="146"/>
      <c r="R47" s="147">
        <v>12.47175</v>
      </c>
      <c r="S47" s="140" t="s">
        <v>81</v>
      </c>
      <c r="T47" s="148" t="s">
        <v>82</v>
      </c>
    </row>
    <row r="48" spans="1:20" ht="45" customHeight="1" x14ac:dyDescent="0.3">
      <c r="A48" s="134" t="s">
        <v>77</v>
      </c>
      <c r="B48" s="134" t="s">
        <v>180</v>
      </c>
      <c r="C48" s="185" t="s">
        <v>181</v>
      </c>
      <c r="D48" s="185" t="s">
        <v>24</v>
      </c>
      <c r="E48" s="186">
        <v>20.100000000000001</v>
      </c>
      <c r="F48" s="186">
        <v>22.11</v>
      </c>
      <c r="G48" s="187">
        <v>60</v>
      </c>
      <c r="H48" s="187" t="s">
        <v>177</v>
      </c>
      <c r="I48" s="134">
        <v>110244</v>
      </c>
      <c r="J48" s="134" t="s">
        <v>92</v>
      </c>
      <c r="K48" s="188">
        <v>62.18</v>
      </c>
      <c r="L48" s="189">
        <v>60.18</v>
      </c>
      <c r="M48" s="140" t="s">
        <v>81</v>
      </c>
      <c r="N48" s="181">
        <v>6.98</v>
      </c>
      <c r="O48" s="144">
        <v>1.6629</v>
      </c>
      <c r="P48" s="145">
        <v>11.607042000000002</v>
      </c>
      <c r="Q48" s="146"/>
      <c r="R48" s="147">
        <v>11.607042000000002</v>
      </c>
      <c r="S48" s="140" t="s">
        <v>81</v>
      </c>
      <c r="T48" s="148" t="s">
        <v>82</v>
      </c>
    </row>
    <row r="49" spans="1:20" ht="45" customHeight="1" x14ac:dyDescent="0.3">
      <c r="A49" s="134" t="s">
        <v>77</v>
      </c>
      <c r="B49" s="134" t="s">
        <v>182</v>
      </c>
      <c r="C49" s="185" t="s">
        <v>183</v>
      </c>
      <c r="D49" s="185" t="s">
        <v>24</v>
      </c>
      <c r="E49" s="186">
        <v>21.38</v>
      </c>
      <c r="F49" s="186">
        <v>21.57</v>
      </c>
      <c r="G49" s="187">
        <v>60</v>
      </c>
      <c r="H49" s="187" t="s">
        <v>174</v>
      </c>
      <c r="I49" s="134">
        <v>110244</v>
      </c>
      <c r="J49" s="134" t="s">
        <v>92</v>
      </c>
      <c r="K49" s="188">
        <v>60.739999999999995</v>
      </c>
      <c r="L49" s="189">
        <v>58.739999999999995</v>
      </c>
      <c r="M49" s="140" t="s">
        <v>81</v>
      </c>
      <c r="N49" s="181">
        <v>7.5</v>
      </c>
      <c r="O49" s="144">
        <v>1.6629</v>
      </c>
      <c r="P49" s="145">
        <v>12.47175</v>
      </c>
      <c r="Q49" s="146"/>
      <c r="R49" s="147">
        <v>12.47175</v>
      </c>
      <c r="S49" s="140" t="s">
        <v>81</v>
      </c>
      <c r="T49" s="148" t="s">
        <v>82</v>
      </c>
    </row>
    <row r="50" spans="1:20" ht="45" customHeight="1" x14ac:dyDescent="0.3">
      <c r="A50" s="134" t="s">
        <v>77</v>
      </c>
      <c r="B50" s="134" t="s">
        <v>184</v>
      </c>
      <c r="C50" s="185" t="s">
        <v>185</v>
      </c>
      <c r="D50" s="185" t="s">
        <v>24</v>
      </c>
      <c r="E50" s="186">
        <v>21.6</v>
      </c>
      <c r="F50" s="186">
        <v>21.79</v>
      </c>
      <c r="G50" s="187">
        <v>60</v>
      </c>
      <c r="H50" s="187" t="s">
        <v>177</v>
      </c>
      <c r="I50" s="134">
        <v>110244</v>
      </c>
      <c r="J50" s="134" t="s">
        <v>92</v>
      </c>
      <c r="K50" s="188">
        <v>60.940000000000005</v>
      </c>
      <c r="L50" s="189">
        <v>58.940000000000005</v>
      </c>
      <c r="M50" s="140" t="s">
        <v>81</v>
      </c>
      <c r="N50" s="181">
        <v>6.98</v>
      </c>
      <c r="O50" s="144">
        <v>1.6629</v>
      </c>
      <c r="P50" s="145">
        <v>11.607042000000002</v>
      </c>
      <c r="Q50" s="146"/>
      <c r="R50" s="147">
        <v>11.607042000000002</v>
      </c>
      <c r="S50" s="140" t="s">
        <v>81</v>
      </c>
      <c r="T50" s="148" t="s">
        <v>82</v>
      </c>
    </row>
    <row r="51" spans="1:20" ht="45" customHeight="1" x14ac:dyDescent="0.3">
      <c r="A51" s="134" t="s">
        <v>77</v>
      </c>
      <c r="B51" s="134" t="s">
        <v>186</v>
      </c>
      <c r="C51" s="185" t="s">
        <v>187</v>
      </c>
      <c r="D51" s="185" t="s">
        <v>24</v>
      </c>
      <c r="E51" s="186">
        <v>22.5</v>
      </c>
      <c r="F51" s="186">
        <v>24.19</v>
      </c>
      <c r="G51" s="187">
        <v>60</v>
      </c>
      <c r="H51" s="187" t="s">
        <v>188</v>
      </c>
      <c r="I51" s="134">
        <v>110244</v>
      </c>
      <c r="J51" s="134" t="s">
        <v>92</v>
      </c>
      <c r="K51" s="188">
        <v>69.66</v>
      </c>
      <c r="L51" s="189">
        <v>67.66</v>
      </c>
      <c r="M51" s="140" t="s">
        <v>81</v>
      </c>
      <c r="N51" s="181">
        <v>7.5</v>
      </c>
      <c r="O51" s="144">
        <v>1.6629</v>
      </c>
      <c r="P51" s="145">
        <v>12.47175</v>
      </c>
      <c r="Q51" s="146"/>
      <c r="R51" s="147">
        <v>12.47175</v>
      </c>
      <c r="S51" s="140" t="s">
        <v>81</v>
      </c>
      <c r="T51" s="148" t="s">
        <v>82</v>
      </c>
    </row>
    <row r="52" spans="1:20" ht="45" customHeight="1" x14ac:dyDescent="0.3">
      <c r="A52" s="134" t="s">
        <v>77</v>
      </c>
      <c r="B52" s="134" t="s">
        <v>189</v>
      </c>
      <c r="C52" s="185" t="s">
        <v>190</v>
      </c>
      <c r="D52" s="185" t="s">
        <v>24</v>
      </c>
      <c r="E52" s="186">
        <v>22.5</v>
      </c>
      <c r="F52" s="186">
        <v>24.19</v>
      </c>
      <c r="G52" s="187">
        <v>60</v>
      </c>
      <c r="H52" s="187" t="s">
        <v>188</v>
      </c>
      <c r="I52" s="134">
        <v>110244</v>
      </c>
      <c r="J52" s="134" t="s">
        <v>92</v>
      </c>
      <c r="K52" s="188">
        <v>69.66</v>
      </c>
      <c r="L52" s="189">
        <v>67.66</v>
      </c>
      <c r="M52" s="140" t="s">
        <v>81</v>
      </c>
      <c r="N52" s="181">
        <v>7.5</v>
      </c>
      <c r="O52" s="144">
        <v>1.6629</v>
      </c>
      <c r="P52" s="145">
        <v>12.47175</v>
      </c>
      <c r="Q52" s="146"/>
      <c r="R52" s="147">
        <v>12.47175</v>
      </c>
      <c r="S52" s="140" t="s">
        <v>81</v>
      </c>
      <c r="T52" s="148" t="s">
        <v>82</v>
      </c>
    </row>
    <row r="53" spans="1:20" ht="45" customHeight="1" x14ac:dyDescent="0.3">
      <c r="A53" s="134" t="s">
        <v>77</v>
      </c>
      <c r="B53" s="134" t="s">
        <v>191</v>
      </c>
      <c r="C53" s="185" t="s">
        <v>192</v>
      </c>
      <c r="D53" s="185" t="s">
        <v>24</v>
      </c>
      <c r="E53" s="186">
        <v>19.88</v>
      </c>
      <c r="F53" s="186">
        <v>27.38</v>
      </c>
      <c r="G53" s="187">
        <v>60</v>
      </c>
      <c r="H53" s="187" t="s">
        <v>174</v>
      </c>
      <c r="I53" s="134">
        <v>110244</v>
      </c>
      <c r="J53" s="134" t="s">
        <v>92</v>
      </c>
      <c r="K53" s="188">
        <v>91.16</v>
      </c>
      <c r="L53" s="189">
        <v>89.16</v>
      </c>
      <c r="M53" s="140" t="s">
        <v>81</v>
      </c>
      <c r="N53" s="181">
        <v>7.5</v>
      </c>
      <c r="O53" s="144">
        <v>1.6629</v>
      </c>
      <c r="P53" s="145">
        <v>12.47175</v>
      </c>
      <c r="Q53" s="146"/>
      <c r="R53" s="147">
        <v>12.47175</v>
      </c>
      <c r="S53" s="140" t="s">
        <v>81</v>
      </c>
      <c r="T53" s="148" t="s">
        <v>82</v>
      </c>
    </row>
    <row r="54" spans="1:20" ht="45" customHeight="1" x14ac:dyDescent="0.3">
      <c r="A54" s="134" t="s">
        <v>77</v>
      </c>
      <c r="B54" s="134" t="s">
        <v>193</v>
      </c>
      <c r="C54" s="185" t="s">
        <v>194</v>
      </c>
      <c r="D54" s="185" t="s">
        <v>24</v>
      </c>
      <c r="E54" s="186">
        <v>20.440000000000001</v>
      </c>
      <c r="F54" s="186">
        <v>27.84</v>
      </c>
      <c r="G54" s="138">
        <v>60</v>
      </c>
      <c r="H54" s="138" t="s">
        <v>195</v>
      </c>
      <c r="I54" s="139">
        <v>110244</v>
      </c>
      <c r="J54" s="140" t="s">
        <v>92</v>
      </c>
      <c r="K54" s="141">
        <v>92.56</v>
      </c>
      <c r="L54" s="142">
        <v>90.56</v>
      </c>
      <c r="M54" s="140" t="s">
        <v>81</v>
      </c>
      <c r="N54" s="181">
        <v>6.98</v>
      </c>
      <c r="O54" s="144">
        <v>1.6629</v>
      </c>
      <c r="P54" s="145">
        <v>11.607042000000002</v>
      </c>
      <c r="Q54" s="146"/>
      <c r="R54" s="147">
        <v>11.607042000000002</v>
      </c>
      <c r="S54" s="140" t="s">
        <v>81</v>
      </c>
      <c r="T54" s="148" t="s">
        <v>82</v>
      </c>
    </row>
    <row r="55" spans="1:20" ht="45" customHeight="1" x14ac:dyDescent="0.3">
      <c r="A55" s="134" t="s">
        <v>77</v>
      </c>
      <c r="B55" s="134" t="s">
        <v>196</v>
      </c>
      <c r="C55" s="134" t="s">
        <v>197</v>
      </c>
      <c r="D55" s="134" t="s">
        <v>24</v>
      </c>
      <c r="E55" s="186">
        <v>17.25</v>
      </c>
      <c r="F55" s="186">
        <v>19.2</v>
      </c>
      <c r="G55" s="138">
        <v>60</v>
      </c>
      <c r="H55" s="138" t="s">
        <v>198</v>
      </c>
      <c r="I55" s="139">
        <v>110244</v>
      </c>
      <c r="J55" s="140" t="s">
        <v>92</v>
      </c>
      <c r="K55" s="141">
        <v>42.949999999999996</v>
      </c>
      <c r="L55" s="142">
        <v>40.949999999999996</v>
      </c>
      <c r="M55" s="140" t="s">
        <v>81</v>
      </c>
      <c r="N55" s="181">
        <v>3.75</v>
      </c>
      <c r="O55" s="144">
        <v>1.6629</v>
      </c>
      <c r="P55" s="145">
        <v>6.2358750000000001</v>
      </c>
      <c r="Q55" s="146"/>
      <c r="R55" s="147">
        <v>6.2358750000000001</v>
      </c>
      <c r="S55" s="140" t="s">
        <v>81</v>
      </c>
      <c r="T55" s="148" t="s">
        <v>82</v>
      </c>
    </row>
    <row r="56" spans="1:20" ht="45" customHeight="1" x14ac:dyDescent="0.3">
      <c r="A56" s="932" t="s">
        <v>199</v>
      </c>
      <c r="B56" s="940"/>
      <c r="C56" s="941"/>
      <c r="D56" s="134"/>
      <c r="E56" s="186"/>
      <c r="F56" s="186"/>
      <c r="G56" s="138"/>
      <c r="H56" s="138"/>
      <c r="I56" s="139"/>
      <c r="J56" s="140"/>
      <c r="K56" s="141"/>
      <c r="L56" s="142"/>
      <c r="M56" s="140"/>
      <c r="N56" s="181"/>
      <c r="O56" s="144"/>
      <c r="P56" s="145"/>
      <c r="Q56" s="146"/>
      <c r="R56" s="147"/>
      <c r="S56" s="140"/>
      <c r="T56" s="129"/>
    </row>
    <row r="57" spans="1:20" ht="45" customHeight="1" x14ac:dyDescent="0.3">
      <c r="A57" s="134" t="s">
        <v>77</v>
      </c>
      <c r="B57" s="134" t="s">
        <v>200</v>
      </c>
      <c r="C57" s="134" t="s">
        <v>201</v>
      </c>
      <c r="D57" s="134" t="s">
        <v>24</v>
      </c>
      <c r="E57" s="186">
        <v>36.72</v>
      </c>
      <c r="F57" s="186">
        <v>38.64</v>
      </c>
      <c r="G57" s="138">
        <v>96</v>
      </c>
      <c r="H57" s="138" t="s">
        <v>202</v>
      </c>
      <c r="I57" s="139">
        <v>110244</v>
      </c>
      <c r="J57" s="140" t="s">
        <v>92</v>
      </c>
      <c r="K57" s="141">
        <v>76.45</v>
      </c>
      <c r="L57" s="142">
        <v>73.45</v>
      </c>
      <c r="M57" s="140" t="s">
        <v>81</v>
      </c>
      <c r="N57" s="181">
        <v>12</v>
      </c>
      <c r="O57" s="144">
        <v>1.6629</v>
      </c>
      <c r="P57" s="145">
        <v>19.954799999999999</v>
      </c>
      <c r="Q57" s="146"/>
      <c r="R57" s="147">
        <v>19.954799999999999</v>
      </c>
      <c r="S57" s="140" t="s">
        <v>81</v>
      </c>
      <c r="T57" s="148" t="s">
        <v>82</v>
      </c>
    </row>
    <row r="58" spans="1:20" ht="45" customHeight="1" x14ac:dyDescent="0.3">
      <c r="A58" s="134" t="s">
        <v>77</v>
      </c>
      <c r="B58" s="134" t="s">
        <v>203</v>
      </c>
      <c r="C58" s="134" t="s">
        <v>204</v>
      </c>
      <c r="D58" s="134" t="s">
        <v>24</v>
      </c>
      <c r="E58" s="186">
        <v>37.22</v>
      </c>
      <c r="F58" s="186">
        <v>39.130000000000003</v>
      </c>
      <c r="G58" s="138">
        <v>96</v>
      </c>
      <c r="H58" s="138" t="s">
        <v>205</v>
      </c>
      <c r="I58" s="139">
        <v>110244</v>
      </c>
      <c r="J58" s="140" t="s">
        <v>92</v>
      </c>
      <c r="K58" s="141">
        <v>75.89</v>
      </c>
      <c r="L58" s="142">
        <v>72.89</v>
      </c>
      <c r="M58" s="140" t="s">
        <v>81</v>
      </c>
      <c r="N58" s="181">
        <v>10</v>
      </c>
      <c r="O58" s="144">
        <v>1.6629</v>
      </c>
      <c r="P58" s="145">
        <v>16.629000000000001</v>
      </c>
      <c r="Q58" s="146"/>
      <c r="R58" s="147">
        <v>16.629000000000001</v>
      </c>
      <c r="S58" s="140" t="s">
        <v>81</v>
      </c>
      <c r="T58" s="148" t="s">
        <v>82</v>
      </c>
    </row>
    <row r="59" spans="1:20" ht="45" customHeight="1" x14ac:dyDescent="0.3">
      <c r="A59" s="134" t="s">
        <v>77</v>
      </c>
      <c r="B59" s="190" t="s">
        <v>206</v>
      </c>
      <c r="C59" s="136" t="s">
        <v>207</v>
      </c>
      <c r="D59" s="136" t="s">
        <v>24</v>
      </c>
      <c r="E59" s="137">
        <v>39.72</v>
      </c>
      <c r="F59" s="137">
        <v>41.63</v>
      </c>
      <c r="G59" s="138">
        <v>96</v>
      </c>
      <c r="H59" s="138" t="s">
        <v>208</v>
      </c>
      <c r="I59" s="139">
        <v>110244</v>
      </c>
      <c r="J59" s="135" t="s">
        <v>92</v>
      </c>
      <c r="K59" s="191">
        <v>77.91</v>
      </c>
      <c r="L59" s="192">
        <v>74.91</v>
      </c>
      <c r="M59" s="140" t="s">
        <v>81</v>
      </c>
      <c r="N59" s="181">
        <v>10</v>
      </c>
      <c r="O59" s="144">
        <v>1.6629</v>
      </c>
      <c r="P59" s="145">
        <v>16.629000000000001</v>
      </c>
      <c r="Q59" s="146"/>
      <c r="R59" s="147">
        <v>16.629000000000001</v>
      </c>
      <c r="S59" s="140" t="s">
        <v>81</v>
      </c>
      <c r="T59" s="148" t="s">
        <v>82</v>
      </c>
    </row>
    <row r="60" spans="1:20" ht="45" customHeight="1" x14ac:dyDescent="0.3">
      <c r="A60" s="134" t="s">
        <v>77</v>
      </c>
      <c r="B60" s="135" t="s">
        <v>209</v>
      </c>
      <c r="C60" s="136" t="s">
        <v>210</v>
      </c>
      <c r="D60" s="136" t="s">
        <v>24</v>
      </c>
      <c r="E60" s="137">
        <v>33.340000000000003</v>
      </c>
      <c r="F60" s="137">
        <v>35.25</v>
      </c>
      <c r="G60" s="138">
        <v>96</v>
      </c>
      <c r="H60" s="138" t="s">
        <v>116</v>
      </c>
      <c r="I60" s="139">
        <v>110244</v>
      </c>
      <c r="J60" s="135" t="s">
        <v>92</v>
      </c>
      <c r="K60" s="191">
        <v>75.650000000000006</v>
      </c>
      <c r="L60" s="192">
        <v>72.650000000000006</v>
      </c>
      <c r="M60" s="140" t="s">
        <v>81</v>
      </c>
      <c r="N60" s="181">
        <v>12</v>
      </c>
      <c r="O60" s="144">
        <v>1.6629</v>
      </c>
      <c r="P60" s="145">
        <v>19.954799999999999</v>
      </c>
      <c r="Q60" s="146"/>
      <c r="R60" s="147">
        <v>19.954799999999999</v>
      </c>
      <c r="S60" s="140" t="s">
        <v>81</v>
      </c>
      <c r="T60" s="148" t="s">
        <v>82</v>
      </c>
    </row>
    <row r="61" spans="1:20" ht="45" customHeight="1" x14ac:dyDescent="0.3">
      <c r="A61" s="134" t="s">
        <v>77</v>
      </c>
      <c r="B61" s="135" t="s">
        <v>211</v>
      </c>
      <c r="C61" s="136" t="s">
        <v>212</v>
      </c>
      <c r="D61" s="136" t="s">
        <v>24</v>
      </c>
      <c r="E61" s="137">
        <v>33.840000000000003</v>
      </c>
      <c r="F61" s="137">
        <v>35.25</v>
      </c>
      <c r="G61" s="138">
        <v>96</v>
      </c>
      <c r="H61" s="138" t="s">
        <v>213</v>
      </c>
      <c r="I61" s="139">
        <v>110244</v>
      </c>
      <c r="J61" s="135" t="s">
        <v>92</v>
      </c>
      <c r="K61" s="191">
        <v>75.09</v>
      </c>
      <c r="L61" s="192">
        <v>72.09</v>
      </c>
      <c r="M61" s="140" t="s">
        <v>81</v>
      </c>
      <c r="N61" s="181">
        <v>10</v>
      </c>
      <c r="O61" s="144">
        <v>1.6629</v>
      </c>
      <c r="P61" s="145">
        <v>16.629000000000001</v>
      </c>
      <c r="Q61" s="146"/>
      <c r="R61" s="147">
        <v>16.629000000000001</v>
      </c>
      <c r="S61" s="140" t="s">
        <v>81</v>
      </c>
      <c r="T61" s="148" t="s">
        <v>82</v>
      </c>
    </row>
    <row r="62" spans="1:20" ht="45" customHeight="1" x14ac:dyDescent="0.3">
      <c r="A62" s="134" t="s">
        <v>77</v>
      </c>
      <c r="B62" s="135" t="s">
        <v>214</v>
      </c>
      <c r="C62" s="136" t="s">
        <v>215</v>
      </c>
      <c r="D62" s="136" t="s">
        <v>24</v>
      </c>
      <c r="E62" s="137">
        <v>36.72</v>
      </c>
      <c r="F62" s="137">
        <v>38.630000000000003</v>
      </c>
      <c r="G62" s="138">
        <v>96</v>
      </c>
      <c r="H62" s="138" t="s">
        <v>202</v>
      </c>
      <c r="I62" s="139">
        <v>110244</v>
      </c>
      <c r="J62" s="135" t="s">
        <v>92</v>
      </c>
      <c r="K62" s="191">
        <v>74.45</v>
      </c>
      <c r="L62" s="192">
        <v>71.45</v>
      </c>
      <c r="M62" s="140" t="s">
        <v>81</v>
      </c>
      <c r="N62" s="181">
        <v>12</v>
      </c>
      <c r="O62" s="144">
        <v>1.6629</v>
      </c>
      <c r="P62" s="145">
        <v>19.954799999999999</v>
      </c>
      <c r="Q62" s="146"/>
      <c r="R62" s="147">
        <v>19.954799999999999</v>
      </c>
      <c r="S62" s="140" t="s">
        <v>81</v>
      </c>
      <c r="T62" s="148" t="s">
        <v>82</v>
      </c>
    </row>
    <row r="63" spans="1:20" ht="45" customHeight="1" x14ac:dyDescent="0.3">
      <c r="A63" s="134" t="s">
        <v>77</v>
      </c>
      <c r="B63" s="135" t="s">
        <v>216</v>
      </c>
      <c r="C63" s="136" t="s">
        <v>217</v>
      </c>
      <c r="D63" s="136" t="s">
        <v>24</v>
      </c>
      <c r="E63" s="137">
        <v>37.22</v>
      </c>
      <c r="F63" s="137">
        <v>39.130000000000003</v>
      </c>
      <c r="G63" s="138">
        <v>96</v>
      </c>
      <c r="H63" s="138" t="s">
        <v>205</v>
      </c>
      <c r="I63" s="139">
        <v>110244</v>
      </c>
      <c r="J63" s="135" t="s">
        <v>92</v>
      </c>
      <c r="K63" s="191">
        <v>73.960000000000008</v>
      </c>
      <c r="L63" s="192">
        <v>70.960000000000008</v>
      </c>
      <c r="M63" s="140" t="s">
        <v>81</v>
      </c>
      <c r="N63" s="181">
        <v>10</v>
      </c>
      <c r="O63" s="144">
        <v>1.6629</v>
      </c>
      <c r="P63" s="145">
        <v>16.629000000000001</v>
      </c>
      <c r="Q63" s="146"/>
      <c r="R63" s="147">
        <v>16.629000000000001</v>
      </c>
      <c r="S63" s="140" t="s">
        <v>81</v>
      </c>
      <c r="T63" s="148" t="s">
        <v>82</v>
      </c>
    </row>
    <row r="64" spans="1:20" ht="45" customHeight="1" x14ac:dyDescent="0.3">
      <c r="A64" s="932" t="s">
        <v>218</v>
      </c>
      <c r="B64" s="933"/>
      <c r="C64" s="934"/>
      <c r="D64" s="136"/>
      <c r="E64" s="137"/>
      <c r="F64" s="137"/>
      <c r="G64" s="138"/>
      <c r="H64" s="138"/>
      <c r="I64" s="139"/>
      <c r="J64" s="135"/>
      <c r="K64" s="191"/>
      <c r="L64" s="192"/>
      <c r="M64" s="140"/>
      <c r="N64" s="181"/>
      <c r="O64" s="144"/>
      <c r="P64" s="145"/>
      <c r="Q64" s="146"/>
      <c r="R64" s="147"/>
      <c r="S64" s="140"/>
      <c r="T64" s="129"/>
    </row>
    <row r="65" spans="1:20" ht="45" customHeight="1" x14ac:dyDescent="0.3">
      <c r="A65" s="134" t="s">
        <v>77</v>
      </c>
      <c r="B65" s="135" t="s">
        <v>219</v>
      </c>
      <c r="C65" s="136" t="s">
        <v>220</v>
      </c>
      <c r="D65" s="136" t="s">
        <v>24</v>
      </c>
      <c r="E65" s="137">
        <v>23.41</v>
      </c>
      <c r="F65" s="137">
        <v>25.51</v>
      </c>
      <c r="G65" s="138">
        <v>80</v>
      </c>
      <c r="H65" s="138" t="s">
        <v>221</v>
      </c>
      <c r="I65" s="139">
        <v>110244</v>
      </c>
      <c r="J65" s="135" t="s">
        <v>92</v>
      </c>
      <c r="K65" s="191">
        <v>62</v>
      </c>
      <c r="L65" s="192">
        <v>59</v>
      </c>
      <c r="M65" s="140" t="s">
        <v>81</v>
      </c>
      <c r="N65" s="181">
        <v>5</v>
      </c>
      <c r="O65" s="144">
        <v>1.6629</v>
      </c>
      <c r="P65" s="145">
        <v>8.3145000000000007</v>
      </c>
      <c r="Q65" s="146"/>
      <c r="R65" s="147">
        <v>8.3145000000000007</v>
      </c>
      <c r="S65" s="140" t="s">
        <v>81</v>
      </c>
      <c r="T65" s="148" t="s">
        <v>82</v>
      </c>
    </row>
    <row r="66" spans="1:20" ht="45" customHeight="1" x14ac:dyDescent="0.3">
      <c r="A66" s="134" t="s">
        <v>77</v>
      </c>
      <c r="B66" s="135" t="s">
        <v>222</v>
      </c>
      <c r="C66" s="136" t="s">
        <v>223</v>
      </c>
      <c r="D66" s="136" t="s">
        <v>24</v>
      </c>
      <c r="E66" s="137">
        <v>24.91</v>
      </c>
      <c r="F66" s="137">
        <v>27.01</v>
      </c>
      <c r="G66" s="138">
        <v>80</v>
      </c>
      <c r="H66" s="138" t="s">
        <v>147</v>
      </c>
      <c r="I66" s="139">
        <v>110244</v>
      </c>
      <c r="J66" s="135" t="s">
        <v>92</v>
      </c>
      <c r="K66" s="191">
        <v>63.5</v>
      </c>
      <c r="L66" s="192">
        <v>60.5</v>
      </c>
      <c r="M66" s="140" t="s">
        <v>81</v>
      </c>
      <c r="N66" s="181">
        <v>5</v>
      </c>
      <c r="O66" s="144">
        <v>1.6629</v>
      </c>
      <c r="P66" s="145">
        <v>8.3145000000000007</v>
      </c>
      <c r="Q66" s="146"/>
      <c r="R66" s="147">
        <v>8.3145000000000007</v>
      </c>
      <c r="S66" s="140" t="s">
        <v>81</v>
      </c>
      <c r="T66" s="148" t="s">
        <v>82</v>
      </c>
    </row>
    <row r="67" spans="1:20" ht="45" customHeight="1" x14ac:dyDescent="0.3">
      <c r="A67" s="134" t="s">
        <v>77</v>
      </c>
      <c r="B67" s="135" t="s">
        <v>224</v>
      </c>
      <c r="C67" s="136" t="s">
        <v>225</v>
      </c>
      <c r="D67" s="136" t="s">
        <v>24</v>
      </c>
      <c r="E67" s="137">
        <v>25.91</v>
      </c>
      <c r="F67" s="137">
        <v>28.01</v>
      </c>
      <c r="G67" s="138">
        <v>80</v>
      </c>
      <c r="H67" s="138" t="s">
        <v>226</v>
      </c>
      <c r="I67" s="139">
        <v>110244</v>
      </c>
      <c r="J67" s="135" t="s">
        <v>92</v>
      </c>
      <c r="K67" s="191">
        <v>66.900000000000006</v>
      </c>
      <c r="L67" s="192">
        <v>63.9</v>
      </c>
      <c r="M67" s="140" t="s">
        <v>81</v>
      </c>
      <c r="N67" s="181">
        <v>5</v>
      </c>
      <c r="O67" s="144">
        <v>1.6629</v>
      </c>
      <c r="P67" s="145">
        <v>8.3145000000000007</v>
      </c>
      <c r="Q67" s="146"/>
      <c r="R67" s="147">
        <v>8.3145000000000007</v>
      </c>
      <c r="S67" s="140" t="s">
        <v>81</v>
      </c>
      <c r="T67" s="148" t="s">
        <v>82</v>
      </c>
    </row>
    <row r="68" spans="1:20" ht="45" customHeight="1" x14ac:dyDescent="0.3"/>
    <row r="69" spans="1:20" ht="45" customHeight="1" x14ac:dyDescent="0.3"/>
    <row r="70" spans="1:20" ht="45" customHeight="1" x14ac:dyDescent="0.3"/>
    <row r="71" spans="1:20" ht="45" customHeight="1" x14ac:dyDescent="0.3"/>
  </sheetData>
  <sheetProtection password="CDD0" sheet="1" objects="1" scenarios="1"/>
  <protectedRanges>
    <protectedRange password="8F60" sqref="S6" name="Calculations_40"/>
  </protectedRanges>
  <mergeCells count="6">
    <mergeCell ref="A64:C64"/>
    <mergeCell ref="A9:C9"/>
    <mergeCell ref="A24:C24"/>
    <mergeCell ref="A32:C32"/>
    <mergeCell ref="A42:C42"/>
    <mergeCell ref="A56:C56"/>
  </mergeCells>
  <conditionalFormatting sqref="C4:C6">
    <cfRule type="duplicateValues" dxfId="328" priority="3"/>
  </conditionalFormatting>
  <conditionalFormatting sqref="D4:D6">
    <cfRule type="duplicateValues" dxfId="327" priority="4"/>
  </conditionalFormatting>
  <conditionalFormatting sqref="D1:D3">
    <cfRule type="duplicateValues" dxfId="326" priority="1"/>
  </conditionalFormatting>
  <conditionalFormatting sqref="E1:E3">
    <cfRule type="duplicateValues" dxfId="325" priority="2"/>
  </conditionalFormatting>
  <pageMargins left="0.7" right="0.7" top="0.75" bottom="0.75" header="0.3" footer="0.3"/>
  <pageSetup paperSize="5" scale="59" fitToHeight="0" orientation="landscape"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00000"/>
  </sheetPr>
  <dimension ref="A1:T45"/>
  <sheetViews>
    <sheetView tabSelected="1" zoomScale="95" zoomScaleNormal="95" workbookViewId="0">
      <pane xSplit="3" ySplit="6" topLeftCell="J7" activePane="bottomRight" state="frozen"/>
      <selection activeCell="S16" sqref="S16"/>
      <selection pane="topRight" activeCell="S16" sqref="S16"/>
      <selection pane="bottomLeft" activeCell="S16" sqref="S16"/>
      <selection pane="bottomRight" activeCell="J11" sqref="J11"/>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231" bestFit="1" customWidth="1"/>
    <col min="7" max="7" width="8.44140625" style="231" bestFit="1" customWidth="1"/>
    <col min="8" max="8" width="7.44140625" style="231" bestFit="1" customWidth="1"/>
    <col min="9" max="9" width="9.33203125" style="231"/>
    <col min="10" max="10" width="22" style="231" bestFit="1" customWidth="1"/>
    <col min="11" max="11" width="20.6640625" style="231" customWidth="1"/>
    <col min="12" max="12" width="21.6640625" style="231" customWidth="1"/>
    <col min="13" max="13" width="20.6640625" style="231" customWidth="1"/>
    <col min="14" max="14" width="10.33203125" style="58" bestFit="1" customWidth="1"/>
    <col min="15" max="16" width="8.5546875" style="230" bestFit="1" customWidth="1"/>
    <col min="17" max="17" width="5.6640625" style="59" customWidth="1"/>
    <col min="18" max="18" width="16" style="230" bestFit="1" customWidth="1"/>
    <col min="19" max="19" width="15.6640625" style="230" bestFit="1" customWidth="1"/>
    <col min="20" max="20" width="6.5546875" style="285"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483</v>
      </c>
      <c r="L6" s="16" t="s">
        <v>484</v>
      </c>
      <c r="M6" s="15" t="s">
        <v>31</v>
      </c>
      <c r="N6" s="24" t="s">
        <v>28</v>
      </c>
      <c r="O6" s="20" t="s">
        <v>12</v>
      </c>
      <c r="P6" s="20" t="s">
        <v>13</v>
      </c>
      <c r="Q6" s="19"/>
      <c r="R6" s="20" t="s">
        <v>16</v>
      </c>
      <c r="S6" s="22" t="s">
        <v>17</v>
      </c>
      <c r="T6" s="251" t="s">
        <v>7</v>
      </c>
    </row>
    <row r="7" spans="1:20" ht="41.4" x14ac:dyDescent="0.3">
      <c r="A7" s="252" t="s">
        <v>485</v>
      </c>
      <c r="B7" s="253" t="s">
        <v>486</v>
      </c>
      <c r="C7" s="254" t="s">
        <v>487</v>
      </c>
      <c r="D7" s="255" t="s">
        <v>24</v>
      </c>
      <c r="E7" s="255">
        <v>26.5</v>
      </c>
      <c r="F7" s="255">
        <v>28</v>
      </c>
      <c r="G7" s="255">
        <v>80</v>
      </c>
      <c r="H7" s="255">
        <v>5.3</v>
      </c>
      <c r="I7" s="256" t="s">
        <v>488</v>
      </c>
      <c r="J7" s="257" t="s">
        <v>489</v>
      </c>
      <c r="K7" s="258">
        <v>57.49</v>
      </c>
      <c r="L7" s="258">
        <v>59.49</v>
      </c>
      <c r="M7" s="258" t="s">
        <v>81</v>
      </c>
      <c r="N7" s="259" t="s">
        <v>490</v>
      </c>
      <c r="O7" s="260" t="s">
        <v>491</v>
      </c>
      <c r="P7" s="928">
        <v>8.25</v>
      </c>
      <c r="Q7" s="261" t="s">
        <v>487</v>
      </c>
      <c r="R7" s="262">
        <v>49.24</v>
      </c>
      <c r="S7" s="262" t="s">
        <v>492</v>
      </c>
      <c r="T7" s="263" t="s">
        <v>492</v>
      </c>
    </row>
    <row r="8" spans="1:20" ht="36.6" x14ac:dyDescent="0.3">
      <c r="A8" s="264" t="s">
        <v>485</v>
      </c>
      <c r="B8" s="265" t="s">
        <v>493</v>
      </c>
      <c r="C8" s="10" t="s">
        <v>494</v>
      </c>
      <c r="D8" s="231" t="s">
        <v>24</v>
      </c>
      <c r="E8" s="231">
        <v>36</v>
      </c>
      <c r="F8" s="231">
        <v>37.5</v>
      </c>
      <c r="G8" s="231">
        <v>72</v>
      </c>
      <c r="H8" s="231">
        <v>8</v>
      </c>
      <c r="I8" s="266" t="s">
        <v>488</v>
      </c>
      <c r="J8" s="73" t="s">
        <v>489</v>
      </c>
      <c r="K8" s="267">
        <v>73.989999999999995</v>
      </c>
      <c r="L8" s="267">
        <v>75.989999999999995</v>
      </c>
      <c r="M8" s="267" t="s">
        <v>81</v>
      </c>
      <c r="N8" s="268" t="s">
        <v>495</v>
      </c>
      <c r="O8" s="269" t="s">
        <v>491</v>
      </c>
      <c r="P8" s="929">
        <v>12.64</v>
      </c>
      <c r="Q8" s="59" t="s">
        <v>494</v>
      </c>
      <c r="R8" s="271">
        <v>61.35</v>
      </c>
      <c r="S8" s="271" t="s">
        <v>492</v>
      </c>
      <c r="T8" s="272" t="s">
        <v>492</v>
      </c>
    </row>
    <row r="9" spans="1:20" ht="36.6" x14ac:dyDescent="0.3">
      <c r="A9" s="264" t="s">
        <v>485</v>
      </c>
      <c r="B9" s="265" t="s">
        <v>496</v>
      </c>
      <c r="C9" s="10" t="s">
        <v>497</v>
      </c>
      <c r="D9" s="231" t="s">
        <v>24</v>
      </c>
      <c r="E9" s="231">
        <v>28.75</v>
      </c>
      <c r="F9" s="231">
        <v>30</v>
      </c>
      <c r="G9" s="231">
        <v>80</v>
      </c>
      <c r="H9" s="273">
        <v>5.75</v>
      </c>
      <c r="I9" s="273">
        <v>100012</v>
      </c>
      <c r="J9" s="231" t="s">
        <v>498</v>
      </c>
      <c r="K9" s="267">
        <v>69.209999999999994</v>
      </c>
      <c r="L9" s="267">
        <v>71.209999999999994</v>
      </c>
      <c r="M9" s="267" t="s">
        <v>81</v>
      </c>
      <c r="N9" s="274" t="s">
        <v>499</v>
      </c>
      <c r="O9" s="270">
        <v>1.6368</v>
      </c>
      <c r="P9" s="929">
        <v>4.09</v>
      </c>
      <c r="Q9" s="59" t="s">
        <v>497</v>
      </c>
      <c r="R9" s="271">
        <v>65.12</v>
      </c>
      <c r="S9" s="271" t="s">
        <v>492</v>
      </c>
      <c r="T9" s="272" t="s">
        <v>492</v>
      </c>
    </row>
    <row r="10" spans="1:20" ht="36.6" x14ac:dyDescent="0.3">
      <c r="A10" s="264" t="s">
        <v>485</v>
      </c>
      <c r="B10" s="265" t="s">
        <v>500</v>
      </c>
      <c r="C10" s="10" t="s">
        <v>501</v>
      </c>
      <c r="D10" s="231" t="s">
        <v>24</v>
      </c>
      <c r="E10" s="231">
        <v>21.6</v>
      </c>
      <c r="F10" s="231">
        <v>23</v>
      </c>
      <c r="G10" s="231">
        <v>80</v>
      </c>
      <c r="H10" s="231">
        <v>4.32</v>
      </c>
      <c r="I10" s="266" t="s">
        <v>488</v>
      </c>
      <c r="J10" s="73" t="s">
        <v>489</v>
      </c>
      <c r="K10" s="267">
        <v>48.97</v>
      </c>
      <c r="L10" s="267">
        <v>50.97</v>
      </c>
      <c r="M10" s="267" t="s">
        <v>81</v>
      </c>
      <c r="N10" s="268" t="s">
        <v>502</v>
      </c>
      <c r="O10" s="269" t="s">
        <v>491</v>
      </c>
      <c r="P10" s="929">
        <v>6.19</v>
      </c>
      <c r="Q10" s="59" t="s">
        <v>501</v>
      </c>
      <c r="R10" s="271">
        <v>42.77</v>
      </c>
      <c r="S10" s="271" t="s">
        <v>492</v>
      </c>
      <c r="T10" s="272" t="s">
        <v>492</v>
      </c>
    </row>
    <row r="11" spans="1:20" ht="36.6" x14ac:dyDescent="0.3">
      <c r="A11" s="264" t="s">
        <v>485</v>
      </c>
      <c r="B11" s="265" t="s">
        <v>503</v>
      </c>
      <c r="C11" s="10" t="s">
        <v>504</v>
      </c>
      <c r="D11" s="231" t="s">
        <v>24</v>
      </c>
      <c r="E11" s="231">
        <v>26.5</v>
      </c>
      <c r="F11" s="231">
        <v>27</v>
      </c>
      <c r="G11" s="231">
        <v>80</v>
      </c>
      <c r="H11" s="231">
        <v>5.3</v>
      </c>
      <c r="I11" s="266" t="s">
        <v>488</v>
      </c>
      <c r="J11" s="73" t="s">
        <v>489</v>
      </c>
      <c r="K11" s="267">
        <v>51.5</v>
      </c>
      <c r="L11" s="267">
        <v>53.5</v>
      </c>
      <c r="M11" s="267" t="s">
        <v>81</v>
      </c>
      <c r="N11" s="268" t="s">
        <v>490</v>
      </c>
      <c r="O11" s="269" t="s">
        <v>491</v>
      </c>
      <c r="P11" s="929">
        <v>8.25</v>
      </c>
      <c r="Q11" s="59" t="s">
        <v>501</v>
      </c>
      <c r="R11" s="271">
        <v>43.52</v>
      </c>
      <c r="S11" s="271" t="s">
        <v>492</v>
      </c>
      <c r="T11" s="272" t="s">
        <v>492</v>
      </c>
    </row>
    <row r="12" spans="1:20" ht="36.6" x14ac:dyDescent="0.3">
      <c r="A12" s="264" t="s">
        <v>485</v>
      </c>
      <c r="B12" s="10" t="s">
        <v>505</v>
      </c>
      <c r="C12" s="10" t="s">
        <v>506</v>
      </c>
      <c r="D12" s="231" t="s">
        <v>24</v>
      </c>
      <c r="E12" s="231">
        <v>26.6</v>
      </c>
      <c r="F12" s="231">
        <v>28</v>
      </c>
      <c r="G12" s="231">
        <v>80</v>
      </c>
      <c r="H12" s="231">
        <v>5.32</v>
      </c>
      <c r="I12" s="266" t="s">
        <v>488</v>
      </c>
      <c r="J12" s="73" t="s">
        <v>489</v>
      </c>
      <c r="K12" s="73">
        <v>58.6</v>
      </c>
      <c r="L12" s="267">
        <v>60.6</v>
      </c>
      <c r="M12" s="267" t="s">
        <v>81</v>
      </c>
      <c r="N12" s="268" t="s">
        <v>490</v>
      </c>
      <c r="O12" s="269" t="s">
        <v>491</v>
      </c>
      <c r="P12" s="929">
        <v>8.25</v>
      </c>
      <c r="Q12" s="59" t="s">
        <v>506</v>
      </c>
      <c r="R12" s="271">
        <v>50.35</v>
      </c>
      <c r="S12" s="271" t="s">
        <v>492</v>
      </c>
      <c r="T12" s="272" t="s">
        <v>492</v>
      </c>
    </row>
    <row r="13" spans="1:20" ht="36.6" x14ac:dyDescent="0.3">
      <c r="A13" s="264" t="s">
        <v>485</v>
      </c>
      <c r="B13" s="10" t="s">
        <v>505</v>
      </c>
      <c r="C13" s="10" t="s">
        <v>507</v>
      </c>
      <c r="D13" s="231" t="s">
        <v>24</v>
      </c>
      <c r="E13" s="231">
        <v>24.55</v>
      </c>
      <c r="F13" s="231">
        <v>26</v>
      </c>
      <c r="G13" s="231">
        <v>80</v>
      </c>
      <c r="H13" s="231">
        <v>4.91</v>
      </c>
      <c r="I13" s="266" t="s">
        <v>488</v>
      </c>
      <c r="J13" s="73" t="s">
        <v>489</v>
      </c>
      <c r="K13" s="267">
        <v>69.709999999999994</v>
      </c>
      <c r="L13" s="267">
        <v>71.709999999999994</v>
      </c>
      <c r="M13" s="267" t="s">
        <v>81</v>
      </c>
      <c r="N13" s="268" t="s">
        <v>502</v>
      </c>
      <c r="O13" s="269" t="s">
        <v>491</v>
      </c>
      <c r="P13" s="929">
        <v>6.21</v>
      </c>
      <c r="Q13" s="59" t="s">
        <v>507</v>
      </c>
      <c r="R13" s="271">
        <v>63.5</v>
      </c>
      <c r="S13" s="271" t="s">
        <v>492</v>
      </c>
      <c r="T13" s="272" t="s">
        <v>492</v>
      </c>
    </row>
    <row r="14" spans="1:20" ht="41.4" x14ac:dyDescent="0.3">
      <c r="A14" s="264" t="s">
        <v>485</v>
      </c>
      <c r="B14" s="265" t="s">
        <v>508</v>
      </c>
      <c r="C14" s="10" t="s">
        <v>509</v>
      </c>
      <c r="D14" s="231" t="s">
        <v>24</v>
      </c>
      <c r="E14" s="231">
        <v>25.8</v>
      </c>
      <c r="F14" s="231">
        <v>27</v>
      </c>
      <c r="G14" s="231">
        <v>80</v>
      </c>
      <c r="H14" s="231">
        <v>5.16</v>
      </c>
      <c r="I14" s="266" t="s">
        <v>488</v>
      </c>
      <c r="J14" s="73" t="s">
        <v>489</v>
      </c>
      <c r="K14" s="267">
        <v>86.19</v>
      </c>
      <c r="L14" s="267">
        <v>88.19</v>
      </c>
      <c r="M14" s="267" t="s">
        <v>81</v>
      </c>
      <c r="N14" s="268" t="s">
        <v>510</v>
      </c>
      <c r="O14" s="269" t="s">
        <v>491</v>
      </c>
      <c r="P14" s="929">
        <v>16.489999999999998</v>
      </c>
      <c r="Q14" s="59" t="s">
        <v>509</v>
      </c>
      <c r="R14" s="271">
        <v>69.7</v>
      </c>
      <c r="S14" s="271" t="s">
        <v>492</v>
      </c>
      <c r="T14" s="272" t="s">
        <v>492</v>
      </c>
    </row>
    <row r="15" spans="1:20" ht="41.4" x14ac:dyDescent="0.3">
      <c r="A15" s="264" t="s">
        <v>485</v>
      </c>
      <c r="B15" s="265" t="s">
        <v>511</v>
      </c>
      <c r="C15" s="10" t="s">
        <v>512</v>
      </c>
      <c r="D15" s="231" t="s">
        <v>24</v>
      </c>
      <c r="E15" s="231">
        <v>25.8</v>
      </c>
      <c r="F15" s="231">
        <v>27</v>
      </c>
      <c r="G15" s="231">
        <v>80</v>
      </c>
      <c r="H15" s="231">
        <v>5.16</v>
      </c>
      <c r="I15" s="266" t="s">
        <v>488</v>
      </c>
      <c r="J15" s="73" t="s">
        <v>489</v>
      </c>
      <c r="K15" s="267">
        <v>84.05</v>
      </c>
      <c r="L15" s="267">
        <v>86.05</v>
      </c>
      <c r="M15" s="267" t="s">
        <v>81</v>
      </c>
      <c r="N15" s="268" t="s">
        <v>510</v>
      </c>
      <c r="O15" s="269" t="s">
        <v>491</v>
      </c>
      <c r="P15" s="929">
        <v>16.489999999999998</v>
      </c>
      <c r="Q15" s="59" t="s">
        <v>512</v>
      </c>
      <c r="R15" s="271">
        <v>67.56</v>
      </c>
      <c r="S15" s="271" t="s">
        <v>492</v>
      </c>
      <c r="T15" s="272" t="s">
        <v>492</v>
      </c>
    </row>
    <row r="16" spans="1:20" ht="36.6" x14ac:dyDescent="0.3">
      <c r="A16" s="264" t="s">
        <v>485</v>
      </c>
      <c r="B16" s="10" t="s">
        <v>513</v>
      </c>
      <c r="C16" s="10" t="s">
        <v>514</v>
      </c>
      <c r="D16" s="231" t="s">
        <v>24</v>
      </c>
      <c r="E16" s="231">
        <v>19.25</v>
      </c>
      <c r="F16" s="231">
        <v>21</v>
      </c>
      <c r="G16" s="231">
        <v>35</v>
      </c>
      <c r="H16" s="231">
        <v>8.8000000000000007</v>
      </c>
      <c r="I16" s="231">
        <v>100021</v>
      </c>
      <c r="J16" s="231" t="s">
        <v>515</v>
      </c>
      <c r="K16" s="267">
        <v>33.299999999999997</v>
      </c>
      <c r="L16" s="267">
        <v>35.299999999999997</v>
      </c>
      <c r="M16" s="267" t="s">
        <v>81</v>
      </c>
      <c r="N16" s="274" t="s">
        <v>516</v>
      </c>
      <c r="O16" s="270">
        <v>1.66</v>
      </c>
      <c r="P16" s="929">
        <v>0.91</v>
      </c>
      <c r="Q16" s="59" t="s">
        <v>514</v>
      </c>
      <c r="R16" s="271">
        <v>32.39</v>
      </c>
      <c r="S16" s="271" t="s">
        <v>492</v>
      </c>
      <c r="T16" s="272" t="s">
        <v>492</v>
      </c>
    </row>
    <row r="17" spans="1:20" ht="41.4" x14ac:dyDescent="0.3">
      <c r="A17" s="264" t="s">
        <v>485</v>
      </c>
      <c r="B17" s="265" t="s">
        <v>517</v>
      </c>
      <c r="C17" s="10" t="s">
        <v>518</v>
      </c>
      <c r="D17" s="231" t="s">
        <v>24</v>
      </c>
      <c r="E17" s="231">
        <v>18.73</v>
      </c>
      <c r="F17" s="231">
        <v>21.5</v>
      </c>
      <c r="G17" s="231">
        <v>35</v>
      </c>
      <c r="H17" s="231">
        <v>8.56</v>
      </c>
      <c r="I17" s="231">
        <v>100021</v>
      </c>
      <c r="J17" s="231" t="s">
        <v>515</v>
      </c>
      <c r="K17" s="267">
        <v>30.48</v>
      </c>
      <c r="L17" s="267">
        <v>32.479999999999997</v>
      </c>
      <c r="M17" s="267" t="s">
        <v>81</v>
      </c>
      <c r="N17" s="274" t="s">
        <v>519</v>
      </c>
      <c r="O17" s="271">
        <v>1.66</v>
      </c>
      <c r="P17" s="930">
        <v>4.53</v>
      </c>
      <c r="Q17" s="59" t="s">
        <v>518</v>
      </c>
      <c r="R17" s="271">
        <v>25.93</v>
      </c>
      <c r="S17" s="271" t="s">
        <v>492</v>
      </c>
      <c r="T17" s="272" t="s">
        <v>492</v>
      </c>
    </row>
    <row r="18" spans="1:20" ht="41.4" x14ac:dyDescent="0.3">
      <c r="A18" s="264" t="s">
        <v>485</v>
      </c>
      <c r="B18" s="265" t="s">
        <v>520</v>
      </c>
      <c r="C18" s="10" t="s">
        <v>521</v>
      </c>
      <c r="D18" s="231" t="s">
        <v>24</v>
      </c>
      <c r="E18" s="231">
        <v>18.829999999999998</v>
      </c>
      <c r="F18" s="231">
        <v>19.5</v>
      </c>
      <c r="G18" s="231">
        <v>35</v>
      </c>
      <c r="H18" s="231">
        <v>8.6</v>
      </c>
      <c r="I18" s="231">
        <v>100021</v>
      </c>
      <c r="J18" s="231" t="s">
        <v>515</v>
      </c>
      <c r="K18" s="267">
        <v>34.81</v>
      </c>
      <c r="L18" s="267">
        <v>36.81</v>
      </c>
      <c r="M18" s="267" t="s">
        <v>81</v>
      </c>
      <c r="N18" s="274" t="s">
        <v>522</v>
      </c>
      <c r="O18" s="271">
        <v>1.66</v>
      </c>
      <c r="P18" s="930">
        <v>7.27</v>
      </c>
      <c r="Q18" s="59" t="s">
        <v>521</v>
      </c>
      <c r="R18" s="271">
        <v>27.54</v>
      </c>
      <c r="S18" s="271" t="s">
        <v>492</v>
      </c>
      <c r="T18" s="272" t="s">
        <v>492</v>
      </c>
    </row>
    <row r="19" spans="1:20" ht="36.6" x14ac:dyDescent="0.3">
      <c r="A19" s="264" t="s">
        <v>485</v>
      </c>
      <c r="B19" s="265" t="s">
        <v>523</v>
      </c>
      <c r="C19" s="10" t="s">
        <v>524</v>
      </c>
      <c r="D19" s="231" t="s">
        <v>24</v>
      </c>
      <c r="E19" s="231">
        <v>15</v>
      </c>
      <c r="F19" s="231">
        <v>16.5</v>
      </c>
      <c r="G19" s="231">
        <v>100</v>
      </c>
      <c r="H19" s="231">
        <v>2.4</v>
      </c>
      <c r="I19" s="231">
        <v>100012</v>
      </c>
      <c r="J19" s="231" t="s">
        <v>498</v>
      </c>
      <c r="K19" s="267">
        <v>56.04</v>
      </c>
      <c r="L19" s="267">
        <v>58.04</v>
      </c>
      <c r="M19" s="267" t="s">
        <v>81</v>
      </c>
      <c r="N19" s="274" t="s">
        <v>499</v>
      </c>
      <c r="O19" s="271">
        <v>1.64</v>
      </c>
      <c r="P19" s="930">
        <v>4.09</v>
      </c>
      <c r="Q19" s="59" t="s">
        <v>524</v>
      </c>
      <c r="R19" s="271">
        <v>51.95</v>
      </c>
      <c r="S19" s="271" t="s">
        <v>492</v>
      </c>
      <c r="T19" s="272" t="s">
        <v>492</v>
      </c>
    </row>
    <row r="20" spans="1:20" ht="36.6" x14ac:dyDescent="0.3">
      <c r="A20" s="264" t="s">
        <v>485</v>
      </c>
      <c r="B20" s="265" t="s">
        <v>525</v>
      </c>
      <c r="C20" s="10" t="s">
        <v>526</v>
      </c>
      <c r="D20" s="231" t="s">
        <v>24</v>
      </c>
      <c r="E20" s="231">
        <v>15</v>
      </c>
      <c r="F20" s="231">
        <v>16.5</v>
      </c>
      <c r="G20" s="231">
        <v>100</v>
      </c>
      <c r="H20" s="231">
        <v>2.4</v>
      </c>
      <c r="I20" s="231">
        <v>100012</v>
      </c>
      <c r="J20" s="231" t="s">
        <v>498</v>
      </c>
      <c r="K20" s="267">
        <v>58.16</v>
      </c>
      <c r="L20" s="267">
        <v>60.16</v>
      </c>
      <c r="M20" s="267" t="s">
        <v>81</v>
      </c>
      <c r="N20" s="274" t="s">
        <v>499</v>
      </c>
      <c r="O20" s="271">
        <v>1.64</v>
      </c>
      <c r="P20" s="930">
        <v>4.09</v>
      </c>
      <c r="Q20" s="59" t="s">
        <v>526</v>
      </c>
      <c r="R20" s="271">
        <v>54.07</v>
      </c>
      <c r="S20" s="271" t="s">
        <v>492</v>
      </c>
      <c r="T20" s="272" t="s">
        <v>492</v>
      </c>
    </row>
    <row r="21" spans="1:20" ht="36.6" x14ac:dyDescent="0.3">
      <c r="A21" s="264" t="s">
        <v>485</v>
      </c>
      <c r="B21" s="265" t="s">
        <v>527</v>
      </c>
      <c r="C21" s="10" t="s">
        <v>528</v>
      </c>
      <c r="D21" s="231" t="s">
        <v>24</v>
      </c>
      <c r="E21" s="231">
        <v>24</v>
      </c>
      <c r="F21" s="231">
        <v>25.5</v>
      </c>
      <c r="G21" s="231">
        <v>128</v>
      </c>
      <c r="H21" s="231">
        <v>3</v>
      </c>
      <c r="I21" s="231">
        <v>100012</v>
      </c>
      <c r="J21" s="231" t="s">
        <v>498</v>
      </c>
      <c r="K21" s="267">
        <v>83.78</v>
      </c>
      <c r="L21" s="267">
        <v>85.78</v>
      </c>
      <c r="M21" s="267" t="s">
        <v>81</v>
      </c>
      <c r="N21" s="274" t="s">
        <v>529</v>
      </c>
      <c r="O21" s="271">
        <v>1.64</v>
      </c>
      <c r="P21" s="930">
        <v>9.82</v>
      </c>
      <c r="Q21" s="59" t="s">
        <v>528</v>
      </c>
      <c r="R21" s="271">
        <v>73.959999999999994</v>
      </c>
      <c r="S21" s="271" t="s">
        <v>492</v>
      </c>
      <c r="T21" s="272" t="s">
        <v>492</v>
      </c>
    </row>
    <row r="22" spans="1:20" ht="36.6" x14ac:dyDescent="0.3">
      <c r="A22" s="264" t="s">
        <v>485</v>
      </c>
      <c r="B22" s="265" t="s">
        <v>530</v>
      </c>
      <c r="C22" s="10" t="s">
        <v>531</v>
      </c>
      <c r="D22" s="231" t="s">
        <v>24</v>
      </c>
      <c r="E22" s="231">
        <v>24.75</v>
      </c>
      <c r="F22" s="231">
        <v>26</v>
      </c>
      <c r="G22" s="231">
        <v>72</v>
      </c>
      <c r="H22" s="231">
        <v>5.5</v>
      </c>
      <c r="I22" s="231">
        <v>100021</v>
      </c>
      <c r="J22" s="231" t="s">
        <v>515</v>
      </c>
      <c r="K22" s="267">
        <v>76.540000000000006</v>
      </c>
      <c r="L22" s="267">
        <v>78.540000000000006</v>
      </c>
      <c r="M22" s="267" t="s">
        <v>81</v>
      </c>
      <c r="N22" s="274" t="s">
        <v>532</v>
      </c>
      <c r="O22" s="271">
        <v>1.66</v>
      </c>
      <c r="P22" s="930">
        <v>7.48</v>
      </c>
      <c r="Q22" s="59" t="s">
        <v>531</v>
      </c>
      <c r="R22" s="271">
        <v>69.06</v>
      </c>
      <c r="S22" s="271" t="s">
        <v>492</v>
      </c>
      <c r="T22" s="272" t="s">
        <v>492</v>
      </c>
    </row>
    <row r="23" spans="1:20" ht="41.4" x14ac:dyDescent="0.3">
      <c r="A23" s="264" t="s">
        <v>485</v>
      </c>
      <c r="B23" s="265" t="s">
        <v>533</v>
      </c>
      <c r="C23" s="10" t="s">
        <v>534</v>
      </c>
      <c r="D23" s="231" t="s">
        <v>24</v>
      </c>
      <c r="E23" s="231">
        <v>24.75</v>
      </c>
      <c r="F23" s="231">
        <v>26</v>
      </c>
      <c r="G23" s="231">
        <v>72</v>
      </c>
      <c r="H23" s="231">
        <v>5.5</v>
      </c>
      <c r="I23" s="231">
        <v>100021</v>
      </c>
      <c r="J23" s="231" t="s">
        <v>515</v>
      </c>
      <c r="K23" s="267">
        <v>78.84</v>
      </c>
      <c r="L23" s="267">
        <v>80.84</v>
      </c>
      <c r="M23" s="267" t="s">
        <v>81</v>
      </c>
      <c r="N23" s="274" t="s">
        <v>532</v>
      </c>
      <c r="O23" s="271">
        <v>1.66</v>
      </c>
      <c r="P23" s="930">
        <v>7.48</v>
      </c>
      <c r="Q23" s="59" t="s">
        <v>534</v>
      </c>
      <c r="R23" s="271">
        <v>71.36</v>
      </c>
      <c r="S23" s="271" t="s">
        <v>492</v>
      </c>
      <c r="T23" s="272" t="s">
        <v>492</v>
      </c>
    </row>
    <row r="24" spans="1:20" ht="41.4" x14ac:dyDescent="0.3">
      <c r="A24" s="264" t="s">
        <v>485</v>
      </c>
      <c r="B24" s="265" t="s">
        <v>535</v>
      </c>
      <c r="C24" s="10" t="s">
        <v>536</v>
      </c>
      <c r="D24" s="231" t="s">
        <v>24</v>
      </c>
      <c r="E24" s="231">
        <v>24.75</v>
      </c>
      <c r="F24" s="231">
        <v>26</v>
      </c>
      <c r="G24" s="231">
        <v>72</v>
      </c>
      <c r="H24" s="231">
        <v>5.5</v>
      </c>
      <c r="I24" s="231">
        <v>100021</v>
      </c>
      <c r="J24" s="231" t="s">
        <v>515</v>
      </c>
      <c r="K24" s="267">
        <v>76.540000000000006</v>
      </c>
      <c r="L24" s="267">
        <v>78.540000000000006</v>
      </c>
      <c r="M24" s="267" t="s">
        <v>81</v>
      </c>
      <c r="N24" s="274" t="s">
        <v>532</v>
      </c>
      <c r="O24" s="271">
        <v>1.66</v>
      </c>
      <c r="P24" s="930">
        <v>7.48</v>
      </c>
      <c r="Q24" s="59" t="s">
        <v>536</v>
      </c>
      <c r="R24" s="271">
        <v>69.06</v>
      </c>
      <c r="S24" s="271" t="s">
        <v>492</v>
      </c>
      <c r="T24" s="272" t="s">
        <v>492</v>
      </c>
    </row>
    <row r="25" spans="1:20" ht="36.6" x14ac:dyDescent="0.3">
      <c r="A25" s="264" t="s">
        <v>485</v>
      </c>
      <c r="B25" s="265" t="s">
        <v>537</v>
      </c>
      <c r="C25" s="10" t="s">
        <v>538</v>
      </c>
      <c r="D25" s="231" t="s">
        <v>24</v>
      </c>
      <c r="E25" s="231">
        <v>24.75</v>
      </c>
      <c r="F25" s="231">
        <v>26</v>
      </c>
      <c r="G25" s="231">
        <v>72</v>
      </c>
      <c r="H25" s="231">
        <v>5.5</v>
      </c>
      <c r="I25" s="231">
        <v>100021</v>
      </c>
      <c r="J25" s="231" t="s">
        <v>515</v>
      </c>
      <c r="K25" s="267">
        <v>72.83</v>
      </c>
      <c r="L25" s="267">
        <v>74.83</v>
      </c>
      <c r="M25" s="267" t="s">
        <v>81</v>
      </c>
      <c r="N25" s="274" t="s">
        <v>539</v>
      </c>
      <c r="O25" s="271">
        <v>1.66</v>
      </c>
      <c r="P25" s="930">
        <v>3.74</v>
      </c>
      <c r="Q25" s="59" t="s">
        <v>538</v>
      </c>
      <c r="R25" s="271">
        <v>69.09</v>
      </c>
      <c r="S25" s="271" t="s">
        <v>492</v>
      </c>
      <c r="T25" s="272" t="s">
        <v>492</v>
      </c>
    </row>
    <row r="26" spans="1:20" ht="36.6" x14ac:dyDescent="0.3">
      <c r="A26" s="264" t="s">
        <v>485</v>
      </c>
      <c r="B26" s="265" t="s">
        <v>540</v>
      </c>
      <c r="C26" s="10" t="s">
        <v>541</v>
      </c>
      <c r="D26" s="231" t="s">
        <v>24</v>
      </c>
      <c r="E26" s="231">
        <v>24.75</v>
      </c>
      <c r="F26" s="231">
        <v>26</v>
      </c>
      <c r="G26" s="231">
        <v>72</v>
      </c>
      <c r="H26" s="231">
        <v>5.5</v>
      </c>
      <c r="I26" s="231">
        <v>100021</v>
      </c>
      <c r="J26" s="231" t="s">
        <v>515</v>
      </c>
      <c r="K26" s="267">
        <v>75.12</v>
      </c>
      <c r="L26" s="267">
        <v>77.12</v>
      </c>
      <c r="M26" s="267" t="s">
        <v>81</v>
      </c>
      <c r="N26" s="274" t="s">
        <v>539</v>
      </c>
      <c r="O26" s="271">
        <v>1.66</v>
      </c>
      <c r="P26" s="930">
        <v>3.74</v>
      </c>
      <c r="Q26" s="59" t="s">
        <v>541</v>
      </c>
      <c r="R26" s="271">
        <v>71.38</v>
      </c>
      <c r="S26" s="271" t="s">
        <v>492</v>
      </c>
      <c r="T26" s="272" t="s">
        <v>492</v>
      </c>
    </row>
    <row r="27" spans="1:20" ht="36.6" x14ac:dyDescent="0.3">
      <c r="A27" s="264" t="s">
        <v>485</v>
      </c>
      <c r="B27" s="265" t="s">
        <v>542</v>
      </c>
      <c r="C27" s="10" t="s">
        <v>543</v>
      </c>
      <c r="D27" s="231" t="s">
        <v>24</v>
      </c>
      <c r="E27" s="231">
        <v>24.75</v>
      </c>
      <c r="F27" s="231">
        <v>26</v>
      </c>
      <c r="G27" s="231">
        <v>72</v>
      </c>
      <c r="H27" s="231">
        <v>5.5</v>
      </c>
      <c r="I27" s="231">
        <v>100021</v>
      </c>
      <c r="J27" s="231" t="s">
        <v>515</v>
      </c>
      <c r="K27" s="267">
        <v>72.83</v>
      </c>
      <c r="L27" s="267">
        <v>74.83</v>
      </c>
      <c r="M27" s="267" t="s">
        <v>81</v>
      </c>
      <c r="N27" s="274" t="s">
        <v>539</v>
      </c>
      <c r="O27" s="271">
        <v>1.66</v>
      </c>
      <c r="P27" s="930">
        <v>3.74</v>
      </c>
      <c r="Q27" s="59" t="s">
        <v>543</v>
      </c>
      <c r="R27" s="271">
        <v>69.09</v>
      </c>
      <c r="S27" s="271" t="s">
        <v>492</v>
      </c>
      <c r="T27" s="272" t="s">
        <v>492</v>
      </c>
    </row>
    <row r="28" spans="1:20" ht="36.6" x14ac:dyDescent="0.3">
      <c r="A28" s="264" t="s">
        <v>485</v>
      </c>
      <c r="B28" s="265" t="s">
        <v>544</v>
      </c>
      <c r="C28" s="10" t="s">
        <v>545</v>
      </c>
      <c r="D28" s="231" t="s">
        <v>24</v>
      </c>
      <c r="E28" s="231">
        <v>24.75</v>
      </c>
      <c r="F28" s="231">
        <v>26</v>
      </c>
      <c r="G28" s="231">
        <v>72</v>
      </c>
      <c r="H28" s="231">
        <v>5.5</v>
      </c>
      <c r="I28" s="231">
        <v>100021</v>
      </c>
      <c r="J28" s="231" t="s">
        <v>515</v>
      </c>
      <c r="K28" s="267">
        <v>75.05</v>
      </c>
      <c r="L28" s="267">
        <v>77.05</v>
      </c>
      <c r="M28" s="267" t="s">
        <v>81</v>
      </c>
      <c r="N28" s="274" t="s">
        <v>546</v>
      </c>
      <c r="O28" s="271">
        <v>1.66</v>
      </c>
      <c r="P28" s="930">
        <v>5.99</v>
      </c>
      <c r="Q28" s="59" t="s">
        <v>545</v>
      </c>
      <c r="R28" s="271">
        <v>69.06</v>
      </c>
      <c r="S28" s="271" t="s">
        <v>492</v>
      </c>
      <c r="T28" s="272" t="s">
        <v>492</v>
      </c>
    </row>
    <row r="29" spans="1:20" ht="36.6" x14ac:dyDescent="0.3">
      <c r="A29" s="264" t="s">
        <v>485</v>
      </c>
      <c r="B29" s="265" t="s">
        <v>547</v>
      </c>
      <c r="C29" s="10" t="s">
        <v>548</v>
      </c>
      <c r="D29" s="231" t="s">
        <v>24</v>
      </c>
      <c r="E29" s="231">
        <v>24.75</v>
      </c>
      <c r="F29" s="231">
        <v>26</v>
      </c>
      <c r="G29" s="231">
        <v>72</v>
      </c>
      <c r="H29" s="231">
        <v>5.5</v>
      </c>
      <c r="I29" s="231">
        <v>100021</v>
      </c>
      <c r="J29" s="231" t="s">
        <v>515</v>
      </c>
      <c r="K29" s="267">
        <v>75.05</v>
      </c>
      <c r="L29" s="267">
        <v>77.05</v>
      </c>
      <c r="M29" s="267" t="s">
        <v>81</v>
      </c>
      <c r="N29" s="274" t="s">
        <v>546</v>
      </c>
      <c r="O29" s="271">
        <v>1.66</v>
      </c>
      <c r="P29" s="930">
        <v>5.99</v>
      </c>
      <c r="Q29" s="59" t="s">
        <v>548</v>
      </c>
      <c r="R29" s="271">
        <v>69.06</v>
      </c>
      <c r="S29" s="271" t="s">
        <v>492</v>
      </c>
      <c r="T29" s="272" t="s">
        <v>492</v>
      </c>
    </row>
    <row r="30" spans="1:20" ht="36.6" x14ac:dyDescent="0.3">
      <c r="A30" s="264" t="s">
        <v>485</v>
      </c>
      <c r="B30" s="10" t="s">
        <v>549</v>
      </c>
      <c r="C30" s="10" t="s">
        <v>550</v>
      </c>
      <c r="D30" s="231" t="s">
        <v>24</v>
      </c>
      <c r="E30" s="231">
        <v>22.5</v>
      </c>
      <c r="F30" s="231">
        <v>24</v>
      </c>
      <c r="G30" s="231">
        <v>72</v>
      </c>
      <c r="H30" s="231">
        <v>5</v>
      </c>
      <c r="I30" s="231">
        <v>100012</v>
      </c>
      <c r="J30" s="231" t="s">
        <v>498</v>
      </c>
      <c r="K30" s="267">
        <v>83.83</v>
      </c>
      <c r="L30" s="267">
        <v>85.83</v>
      </c>
      <c r="M30" s="267" t="s">
        <v>81</v>
      </c>
      <c r="N30" s="274" t="s">
        <v>551</v>
      </c>
      <c r="O30" s="271">
        <v>1.64</v>
      </c>
      <c r="P30" s="930">
        <v>14.73</v>
      </c>
      <c r="Q30" s="59" t="s">
        <v>550</v>
      </c>
      <c r="R30" s="271">
        <v>69.099999999999994</v>
      </c>
      <c r="S30" s="271" t="s">
        <v>492</v>
      </c>
      <c r="T30" s="272" t="s">
        <v>492</v>
      </c>
    </row>
    <row r="31" spans="1:20" ht="36.6" x14ac:dyDescent="0.3">
      <c r="A31" s="264" t="s">
        <v>485</v>
      </c>
      <c r="B31" s="265" t="s">
        <v>552</v>
      </c>
      <c r="C31" s="10" t="s">
        <v>553</v>
      </c>
      <c r="D31" s="231" t="s">
        <v>24</v>
      </c>
      <c r="E31" s="231">
        <v>24.75</v>
      </c>
      <c r="F31" s="231">
        <v>26</v>
      </c>
      <c r="G31" s="231">
        <v>72</v>
      </c>
      <c r="H31" s="231">
        <v>5.5</v>
      </c>
      <c r="I31" s="231">
        <v>100021</v>
      </c>
      <c r="J31" s="231" t="s">
        <v>515</v>
      </c>
      <c r="K31" s="267">
        <v>74.69</v>
      </c>
      <c r="L31" s="267">
        <v>76.69</v>
      </c>
      <c r="M31" s="267" t="s">
        <v>81</v>
      </c>
      <c r="N31" s="274">
        <v>4.5</v>
      </c>
      <c r="O31" s="271">
        <v>1.66</v>
      </c>
      <c r="P31" s="930">
        <v>7.48</v>
      </c>
      <c r="Q31" s="59" t="s">
        <v>553</v>
      </c>
      <c r="R31" s="271">
        <v>67.209999999999994</v>
      </c>
      <c r="S31" s="271" t="s">
        <v>492</v>
      </c>
      <c r="T31" s="272" t="s">
        <v>492</v>
      </c>
    </row>
    <row r="32" spans="1:20" ht="36.6" x14ac:dyDescent="0.3">
      <c r="A32" s="264" t="s">
        <v>485</v>
      </c>
      <c r="B32" s="265" t="s">
        <v>554</v>
      </c>
      <c r="C32" s="10" t="s">
        <v>555</v>
      </c>
      <c r="D32" s="231" t="s">
        <v>24</v>
      </c>
      <c r="E32" s="231">
        <v>24.75</v>
      </c>
      <c r="F32" s="231">
        <v>26</v>
      </c>
      <c r="G32" s="231">
        <v>72</v>
      </c>
      <c r="H32" s="231">
        <v>5.5</v>
      </c>
      <c r="I32" s="231">
        <v>100021</v>
      </c>
      <c r="J32" s="231" t="s">
        <v>515</v>
      </c>
      <c r="K32" s="267">
        <v>74.69</v>
      </c>
      <c r="L32" s="267">
        <v>76.69</v>
      </c>
      <c r="M32" s="267" t="s">
        <v>81</v>
      </c>
      <c r="N32" s="274">
        <v>4.5</v>
      </c>
      <c r="O32" s="271">
        <v>1.66</v>
      </c>
      <c r="P32" s="930">
        <v>7.48</v>
      </c>
      <c r="Q32" s="59" t="s">
        <v>555</v>
      </c>
      <c r="R32" s="271">
        <v>67.209999999999994</v>
      </c>
      <c r="S32" s="271" t="s">
        <v>492</v>
      </c>
      <c r="T32" s="272" t="s">
        <v>492</v>
      </c>
    </row>
    <row r="33" spans="1:20" ht="36.6" x14ac:dyDescent="0.3">
      <c r="A33" s="264" t="s">
        <v>485</v>
      </c>
      <c r="B33" s="10" t="s">
        <v>556</v>
      </c>
      <c r="C33" s="10" t="s">
        <v>557</v>
      </c>
      <c r="D33" s="231" t="s">
        <v>24</v>
      </c>
      <c r="E33" s="231">
        <v>18</v>
      </c>
      <c r="F33" s="231">
        <v>19.5</v>
      </c>
      <c r="G33" s="231">
        <v>60</v>
      </c>
      <c r="H33" s="231">
        <v>4.8</v>
      </c>
      <c r="I33" s="231">
        <v>100021</v>
      </c>
      <c r="J33" s="231" t="s">
        <v>515</v>
      </c>
      <c r="K33" s="267">
        <v>50.89</v>
      </c>
      <c r="L33" s="267">
        <v>52.89</v>
      </c>
      <c r="M33" s="267" t="s">
        <v>81</v>
      </c>
      <c r="N33" s="274" t="s">
        <v>558</v>
      </c>
      <c r="O33" s="271">
        <v>1.66</v>
      </c>
      <c r="P33" s="930">
        <v>4.67</v>
      </c>
      <c r="Q33" s="59" t="s">
        <v>557</v>
      </c>
      <c r="R33" s="271">
        <v>46.22</v>
      </c>
      <c r="S33" s="271" t="s">
        <v>492</v>
      </c>
      <c r="T33" s="272" t="s">
        <v>492</v>
      </c>
    </row>
    <row r="34" spans="1:20" ht="36.6" x14ac:dyDescent="0.3">
      <c r="A34" s="264" t="s">
        <v>485</v>
      </c>
      <c r="B34" s="265" t="s">
        <v>559</v>
      </c>
      <c r="C34" s="10" t="s">
        <v>560</v>
      </c>
      <c r="D34" s="231" t="s">
        <v>24</v>
      </c>
      <c r="E34" s="231">
        <v>16.5</v>
      </c>
      <c r="F34" s="231">
        <v>18</v>
      </c>
      <c r="G34" s="231">
        <v>60</v>
      </c>
      <c r="H34" s="231">
        <v>4.4000000000000004</v>
      </c>
      <c r="I34" s="231">
        <v>100018</v>
      </c>
      <c r="J34" s="231" t="s">
        <v>561</v>
      </c>
      <c r="K34" s="267">
        <v>54.79</v>
      </c>
      <c r="L34" s="267">
        <v>56.79</v>
      </c>
      <c r="M34" s="267" t="s">
        <v>81</v>
      </c>
      <c r="N34" s="275" t="s">
        <v>562</v>
      </c>
      <c r="O34" s="271">
        <v>1.64</v>
      </c>
      <c r="P34" s="930">
        <v>6.14</v>
      </c>
      <c r="Q34" s="59" t="s">
        <v>560</v>
      </c>
      <c r="R34" s="271">
        <v>48.65</v>
      </c>
      <c r="S34" s="271" t="s">
        <v>492</v>
      </c>
      <c r="T34" s="272" t="s">
        <v>492</v>
      </c>
    </row>
    <row r="35" spans="1:20" ht="36.6" x14ac:dyDescent="0.3">
      <c r="A35" s="264" t="s">
        <v>485</v>
      </c>
      <c r="B35" s="265" t="s">
        <v>563</v>
      </c>
      <c r="C35" s="10" t="s">
        <v>564</v>
      </c>
      <c r="D35" s="231" t="s">
        <v>24</v>
      </c>
      <c r="E35" s="231">
        <v>15.31</v>
      </c>
      <c r="F35" s="231">
        <v>17</v>
      </c>
      <c r="G35" s="231">
        <v>35</v>
      </c>
      <c r="H35" s="231">
        <v>7</v>
      </c>
      <c r="I35" s="231">
        <v>100012</v>
      </c>
      <c r="J35" s="231" t="s">
        <v>498</v>
      </c>
      <c r="K35" s="267">
        <v>32.549999999999997</v>
      </c>
      <c r="L35" s="267">
        <v>34.549999999999997</v>
      </c>
      <c r="M35" s="267" t="s">
        <v>81</v>
      </c>
      <c r="N35" s="274" t="s">
        <v>565</v>
      </c>
      <c r="O35" s="271">
        <v>1.64</v>
      </c>
      <c r="P35" s="930">
        <v>7.17</v>
      </c>
      <c r="Q35" s="59" t="s">
        <v>564</v>
      </c>
      <c r="R35" s="271">
        <v>25.38</v>
      </c>
      <c r="S35" s="271" t="s">
        <v>492</v>
      </c>
      <c r="T35" s="276" t="s">
        <v>492</v>
      </c>
    </row>
    <row r="36" spans="1:20" ht="36.6" x14ac:dyDescent="0.3">
      <c r="A36" s="264" t="s">
        <v>485</v>
      </c>
      <c r="B36" s="10" t="s">
        <v>566</v>
      </c>
      <c r="C36" s="10" t="s">
        <v>567</v>
      </c>
      <c r="D36" s="231" t="s">
        <v>24</v>
      </c>
      <c r="E36" s="231">
        <v>15.53</v>
      </c>
      <c r="F36" s="231">
        <v>17</v>
      </c>
      <c r="G36" s="231">
        <v>35</v>
      </c>
      <c r="H36" s="231">
        <v>7.1</v>
      </c>
      <c r="I36" s="231">
        <v>100012</v>
      </c>
      <c r="J36" s="231" t="s">
        <v>498</v>
      </c>
      <c r="K36" s="267">
        <v>32.75</v>
      </c>
      <c r="L36" s="267">
        <v>34.75</v>
      </c>
      <c r="M36" s="267" t="s">
        <v>81</v>
      </c>
      <c r="N36" s="274" t="s">
        <v>568</v>
      </c>
      <c r="O36" s="271">
        <v>1.64</v>
      </c>
      <c r="P36" s="930">
        <v>3.58</v>
      </c>
      <c r="R36" s="271">
        <v>29.17</v>
      </c>
      <c r="S36" s="271" t="s">
        <v>492</v>
      </c>
      <c r="T36" s="276" t="s">
        <v>492</v>
      </c>
    </row>
    <row r="37" spans="1:20" ht="36.6" x14ac:dyDescent="0.3">
      <c r="A37" s="264" t="s">
        <v>485</v>
      </c>
      <c r="B37" s="265" t="s">
        <v>569</v>
      </c>
      <c r="C37" s="10" t="s">
        <v>570</v>
      </c>
      <c r="D37" s="231" t="s">
        <v>24</v>
      </c>
      <c r="E37" s="231">
        <v>17.829999999999998</v>
      </c>
      <c r="F37" s="231">
        <v>19</v>
      </c>
      <c r="G37" s="231">
        <v>35</v>
      </c>
      <c r="H37" s="231">
        <v>8.15</v>
      </c>
      <c r="I37" s="231">
        <v>100012</v>
      </c>
      <c r="J37" s="231" t="s">
        <v>498</v>
      </c>
      <c r="K37" s="267">
        <v>29.34</v>
      </c>
      <c r="L37" s="267">
        <v>31.34</v>
      </c>
      <c r="M37" s="267" t="s">
        <v>81</v>
      </c>
      <c r="N37" s="274" t="s">
        <v>571</v>
      </c>
      <c r="O37" s="271">
        <v>1.64</v>
      </c>
      <c r="P37" s="930">
        <v>0.9</v>
      </c>
      <c r="R37" s="271">
        <v>28.43</v>
      </c>
      <c r="S37" s="271" t="s">
        <v>492</v>
      </c>
      <c r="T37" s="276" t="s">
        <v>492</v>
      </c>
    </row>
    <row r="38" spans="1:20" ht="36.6" x14ac:dyDescent="0.3">
      <c r="A38" s="264" t="s">
        <v>485</v>
      </c>
      <c r="B38" s="265" t="s">
        <v>572</v>
      </c>
      <c r="C38" s="10" t="s">
        <v>573</v>
      </c>
      <c r="D38" s="231" t="s">
        <v>24</v>
      </c>
      <c r="E38" s="231">
        <v>25.8</v>
      </c>
      <c r="F38" s="231">
        <v>27</v>
      </c>
      <c r="G38" s="231">
        <v>80</v>
      </c>
      <c r="H38" s="231">
        <v>5.16</v>
      </c>
      <c r="I38" s="231">
        <v>100012</v>
      </c>
      <c r="J38" s="231" t="s">
        <v>498</v>
      </c>
      <c r="K38" s="267">
        <v>62.08</v>
      </c>
      <c r="L38" s="267">
        <v>64.08</v>
      </c>
      <c r="M38" s="267" t="s">
        <v>380</v>
      </c>
      <c r="N38" s="274" t="s">
        <v>574</v>
      </c>
      <c r="O38" s="271">
        <v>1.64</v>
      </c>
      <c r="P38" s="930">
        <v>8.18</v>
      </c>
      <c r="R38" s="271">
        <v>53.89</v>
      </c>
      <c r="S38" s="271" t="s">
        <v>492</v>
      </c>
      <c r="T38" s="276" t="s">
        <v>492</v>
      </c>
    </row>
    <row r="39" spans="1:20" ht="36.6" x14ac:dyDescent="0.3">
      <c r="A39" s="264" t="s">
        <v>485</v>
      </c>
      <c r="B39" s="265" t="s">
        <v>575</v>
      </c>
      <c r="C39" s="10" t="s">
        <v>576</v>
      </c>
      <c r="D39" s="231" t="s">
        <v>24</v>
      </c>
      <c r="E39" s="231">
        <v>25.8</v>
      </c>
      <c r="F39" s="231">
        <v>27</v>
      </c>
      <c r="G39" s="231">
        <v>80</v>
      </c>
      <c r="H39" s="231">
        <v>5.16</v>
      </c>
      <c r="I39" s="231">
        <v>100012</v>
      </c>
      <c r="J39" s="231" t="s">
        <v>498</v>
      </c>
      <c r="K39" s="267">
        <v>63.76</v>
      </c>
      <c r="L39" s="267">
        <v>65.760000000000005</v>
      </c>
      <c r="M39" s="267" t="s">
        <v>380</v>
      </c>
      <c r="N39" s="274" t="s">
        <v>574</v>
      </c>
      <c r="O39" s="271">
        <v>1.64</v>
      </c>
      <c r="P39" s="930">
        <v>8.18</v>
      </c>
      <c r="R39" s="271">
        <v>55.58</v>
      </c>
      <c r="S39" s="271" t="s">
        <v>492</v>
      </c>
      <c r="T39" s="276" t="s">
        <v>492</v>
      </c>
    </row>
    <row r="40" spans="1:20" ht="41.4" x14ac:dyDescent="0.3">
      <c r="A40" s="264" t="s">
        <v>485</v>
      </c>
      <c r="B40" s="265" t="s">
        <v>577</v>
      </c>
      <c r="C40" s="10" t="s">
        <v>578</v>
      </c>
      <c r="D40" s="231" t="s">
        <v>24</v>
      </c>
      <c r="E40" s="231">
        <v>16.88</v>
      </c>
      <c r="F40" s="231">
        <v>17.5</v>
      </c>
      <c r="G40" s="231">
        <v>60</v>
      </c>
      <c r="H40" s="231">
        <v>4.5</v>
      </c>
      <c r="I40" s="231">
        <v>100018</v>
      </c>
      <c r="J40" s="231" t="s">
        <v>561</v>
      </c>
      <c r="K40" s="267">
        <v>62.4</v>
      </c>
      <c r="L40" s="267">
        <v>62.4</v>
      </c>
      <c r="M40" s="267" t="s">
        <v>81</v>
      </c>
      <c r="N40" s="274">
        <v>3.75</v>
      </c>
      <c r="O40" s="271">
        <v>1.64</v>
      </c>
      <c r="P40" s="930">
        <v>6.14</v>
      </c>
      <c r="R40" s="271">
        <v>56.26</v>
      </c>
      <c r="S40" s="271" t="s">
        <v>492</v>
      </c>
      <c r="T40" s="276" t="s">
        <v>492</v>
      </c>
    </row>
    <row r="41" spans="1:20" ht="36.6" x14ac:dyDescent="0.3">
      <c r="A41" s="264" t="s">
        <v>485</v>
      </c>
      <c r="B41" s="265" t="s">
        <v>579</v>
      </c>
      <c r="C41" s="10" t="s">
        <v>580</v>
      </c>
      <c r="D41" s="231" t="s">
        <v>24</v>
      </c>
      <c r="E41" s="231">
        <v>16.88</v>
      </c>
      <c r="F41" s="231">
        <v>17.5</v>
      </c>
      <c r="G41" s="231">
        <v>60</v>
      </c>
      <c r="H41" s="231">
        <v>4.5</v>
      </c>
      <c r="I41" s="231">
        <v>100018</v>
      </c>
      <c r="J41" s="231" t="s">
        <v>561</v>
      </c>
      <c r="K41" s="267">
        <v>62.4</v>
      </c>
      <c r="L41" s="267">
        <v>62.4</v>
      </c>
      <c r="M41" s="267" t="s">
        <v>81</v>
      </c>
      <c r="N41" s="274">
        <v>3.75</v>
      </c>
      <c r="O41" s="271">
        <v>1.64</v>
      </c>
      <c r="P41" s="930">
        <v>6.14</v>
      </c>
      <c r="R41" s="271">
        <v>56.26</v>
      </c>
      <c r="S41" s="271" t="s">
        <v>492</v>
      </c>
      <c r="T41" s="276" t="s">
        <v>492</v>
      </c>
    </row>
    <row r="42" spans="1:20" ht="36.6" x14ac:dyDescent="0.3">
      <c r="A42" s="264" t="s">
        <v>485</v>
      </c>
      <c r="B42" s="265" t="s">
        <v>581</v>
      </c>
      <c r="C42" s="10" t="s">
        <v>582</v>
      </c>
      <c r="D42" s="231" t="s">
        <v>24</v>
      </c>
      <c r="E42" s="231">
        <v>16.88</v>
      </c>
      <c r="F42" s="231">
        <v>17.5</v>
      </c>
      <c r="G42" s="231">
        <v>60</v>
      </c>
      <c r="H42" s="231">
        <v>4.5</v>
      </c>
      <c r="I42" s="231">
        <v>100018</v>
      </c>
      <c r="J42" s="231" t="s">
        <v>561</v>
      </c>
      <c r="K42" s="267">
        <v>62.4</v>
      </c>
      <c r="L42" s="267">
        <v>62.4</v>
      </c>
      <c r="M42" s="267" t="s">
        <v>81</v>
      </c>
      <c r="N42" s="274">
        <v>3.75</v>
      </c>
      <c r="O42" s="271">
        <v>1.64</v>
      </c>
      <c r="P42" s="930">
        <v>6.14</v>
      </c>
      <c r="R42" s="271">
        <v>56.26</v>
      </c>
      <c r="S42" s="271" t="s">
        <v>492</v>
      </c>
      <c r="T42" s="276" t="s">
        <v>492</v>
      </c>
    </row>
    <row r="43" spans="1:20" ht="36.6" x14ac:dyDescent="0.3">
      <c r="A43" s="264" t="s">
        <v>485</v>
      </c>
      <c r="B43" s="265" t="s">
        <v>583</v>
      </c>
      <c r="C43" s="10" t="s">
        <v>584</v>
      </c>
      <c r="D43" s="231" t="s">
        <v>24</v>
      </c>
      <c r="E43" s="231">
        <v>15</v>
      </c>
      <c r="F43" s="231">
        <v>16.5</v>
      </c>
      <c r="G43" s="231">
        <v>60</v>
      </c>
      <c r="H43" s="231">
        <v>4</v>
      </c>
      <c r="I43" s="231">
        <v>100018</v>
      </c>
      <c r="J43" s="231" t="s">
        <v>561</v>
      </c>
      <c r="K43" s="267">
        <v>69</v>
      </c>
      <c r="L43" s="267">
        <v>69</v>
      </c>
      <c r="M43" s="267" t="s">
        <v>81</v>
      </c>
      <c r="N43" s="274">
        <v>7.5</v>
      </c>
      <c r="O43" s="271">
        <v>1.64</v>
      </c>
      <c r="P43" s="930">
        <v>12.28</v>
      </c>
      <c r="R43" s="271">
        <v>56.72</v>
      </c>
      <c r="S43" s="271" t="s">
        <v>492</v>
      </c>
      <c r="T43" s="276" t="s">
        <v>492</v>
      </c>
    </row>
    <row r="44" spans="1:20" ht="37.200000000000003" thickBot="1" x14ac:dyDescent="0.35">
      <c r="A44" s="277" t="s">
        <v>485</v>
      </c>
      <c r="B44" s="265" t="s">
        <v>585</v>
      </c>
      <c r="C44" s="10" t="s">
        <v>586</v>
      </c>
      <c r="D44" s="231" t="s">
        <v>24</v>
      </c>
      <c r="E44" s="231">
        <v>14.02</v>
      </c>
      <c r="F44" s="231">
        <v>15</v>
      </c>
      <c r="G44" s="231">
        <v>35</v>
      </c>
      <c r="H44" s="231">
        <v>6.41</v>
      </c>
      <c r="I44" s="231">
        <v>100012</v>
      </c>
      <c r="J44" s="231" t="s">
        <v>498</v>
      </c>
      <c r="K44" s="231">
        <v>31.54</v>
      </c>
      <c r="L44" s="231">
        <v>33.54</v>
      </c>
      <c r="M44" s="231" t="s">
        <v>81</v>
      </c>
      <c r="N44" s="274">
        <v>1.0900000000000001</v>
      </c>
      <c r="O44" s="271">
        <v>1.64</v>
      </c>
      <c r="P44" s="930">
        <v>1.79</v>
      </c>
      <c r="R44" s="271">
        <v>29.75</v>
      </c>
      <c r="S44" s="271" t="s">
        <v>256</v>
      </c>
      <c r="T44" s="272" t="s">
        <v>256</v>
      </c>
    </row>
    <row r="45" spans="1:20" ht="37.200000000000003" thickBot="1" x14ac:dyDescent="0.35">
      <c r="A45" s="277" t="s">
        <v>485</v>
      </c>
      <c r="B45" s="278" t="s">
        <v>587</v>
      </c>
      <c r="C45" s="279" t="s">
        <v>588</v>
      </c>
      <c r="D45" s="280" t="s">
        <v>24</v>
      </c>
      <c r="E45" s="280">
        <v>18.09</v>
      </c>
      <c r="F45" s="280">
        <v>20</v>
      </c>
      <c r="G45" s="280">
        <v>35</v>
      </c>
      <c r="H45" s="280">
        <v>8.27</v>
      </c>
      <c r="I45" s="280">
        <v>100012</v>
      </c>
      <c r="J45" s="280" t="s">
        <v>498</v>
      </c>
      <c r="K45" s="280">
        <v>31.54</v>
      </c>
      <c r="L45" s="280">
        <v>33.54</v>
      </c>
      <c r="M45" s="280" t="s">
        <v>81</v>
      </c>
      <c r="N45" s="281">
        <v>1.0900000000000001</v>
      </c>
      <c r="O45" s="282">
        <v>1.64</v>
      </c>
      <c r="P45" s="931">
        <v>1.79</v>
      </c>
      <c r="Q45" s="283"/>
      <c r="R45" s="282">
        <v>29.75</v>
      </c>
      <c r="S45" s="282" t="s">
        <v>256</v>
      </c>
      <c r="T45" s="284" t="s">
        <v>256</v>
      </c>
    </row>
  </sheetData>
  <protectedRanges>
    <protectedRange password="8F60" sqref="S6" name="Calculations_40"/>
  </protectedRanges>
  <autoFilter ref="A6:T45" xr:uid="{A44C3513-94CF-499C-AAD0-271E081F5801}"/>
  <conditionalFormatting sqref="C4:C6">
    <cfRule type="duplicateValues" dxfId="292" priority="3"/>
  </conditionalFormatting>
  <conditionalFormatting sqref="D4:D6">
    <cfRule type="duplicateValues" dxfId="291" priority="4"/>
  </conditionalFormatting>
  <conditionalFormatting sqref="D1:D3">
    <cfRule type="duplicateValues" dxfId="290" priority="1"/>
  </conditionalFormatting>
  <conditionalFormatting sqref="E1:E3">
    <cfRule type="duplicateValues" dxfId="289" priority="2"/>
  </conditionalFormatting>
  <pageMargins left="0.7" right="0.7" top="0.75" bottom="0.75" header="0.3" footer="0.3"/>
  <pageSetup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sheetPr>
  <dimension ref="A1:T82"/>
  <sheetViews>
    <sheetView workbookViewId="0">
      <pane xSplit="3" ySplit="6" topLeftCell="F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5" width="10.33203125" style="231" bestFit="1" customWidth="1"/>
    <col min="6" max="6" width="10.33203125" style="60" bestFit="1" customWidth="1"/>
    <col min="7" max="7" width="8.44140625" style="231" bestFit="1" customWidth="1"/>
    <col min="8" max="8" width="7.44140625" style="231" bestFit="1" customWidth="1"/>
    <col min="9" max="9" width="9.33203125" style="231"/>
    <col min="10" max="10" width="22" style="231" bestFit="1" customWidth="1"/>
    <col min="11" max="11" width="20.6640625" style="231" customWidth="1"/>
    <col min="12" max="12" width="21.6640625" style="231" customWidth="1"/>
    <col min="13" max="13" width="20.6640625" style="231" customWidth="1"/>
    <col min="14" max="14" width="10.33203125" style="58" bestFit="1" customWidth="1"/>
    <col min="15" max="16" width="8.5546875" style="230" bestFit="1" customWidth="1"/>
    <col min="17" max="17" width="5.6640625" style="59" customWidth="1"/>
    <col min="18" max="18" width="15.109375" style="230" customWidth="1"/>
    <col min="19" max="19" width="18" style="230" customWidth="1"/>
    <col min="20" max="20" width="14.109375" style="231" customWidth="1"/>
    <col min="21" max="16384" width="9.33203125" style="10"/>
  </cols>
  <sheetData>
    <row r="1" spans="1:20" s="3" customFormat="1" x14ac:dyDescent="0.3">
      <c r="A1" s="1"/>
      <c r="B1" s="2" t="s">
        <v>42</v>
      </c>
      <c r="C1" s="2"/>
      <c r="D1" s="2"/>
      <c r="E1" s="26"/>
      <c r="F1" s="286"/>
      <c r="G1" s="26"/>
      <c r="H1" s="26"/>
      <c r="I1" s="26"/>
      <c r="J1" s="26"/>
      <c r="K1" s="26"/>
      <c r="L1" s="26"/>
      <c r="M1" s="26"/>
      <c r="N1" s="27"/>
      <c r="O1" s="28"/>
      <c r="P1" s="28"/>
      <c r="Q1" s="29"/>
      <c r="R1" s="30"/>
      <c r="S1" s="31"/>
      <c r="T1" s="32"/>
    </row>
    <row r="2" spans="1:20" s="3" customFormat="1" x14ac:dyDescent="0.3">
      <c r="A2" s="4"/>
      <c r="B2" s="5" t="s">
        <v>41</v>
      </c>
      <c r="C2" s="5"/>
      <c r="D2" s="5"/>
      <c r="E2" s="33"/>
      <c r="F2" s="287"/>
      <c r="G2" s="34"/>
      <c r="H2" s="34"/>
      <c r="I2" s="34"/>
      <c r="J2" s="34"/>
      <c r="K2" s="34"/>
      <c r="L2" s="34"/>
      <c r="M2" s="34"/>
      <c r="N2" s="35"/>
      <c r="O2" s="36"/>
      <c r="P2" s="36"/>
      <c r="Q2" s="37"/>
      <c r="R2" s="38"/>
      <c r="S2" s="39"/>
      <c r="T2" s="40"/>
    </row>
    <row r="3" spans="1:20" s="3" customFormat="1" x14ac:dyDescent="0.3">
      <c r="A3" s="4"/>
      <c r="B3" s="6" t="s">
        <v>0</v>
      </c>
      <c r="C3" s="6"/>
      <c r="D3" s="6"/>
      <c r="E3" s="41"/>
      <c r="F3" s="288"/>
      <c r="G3" s="42"/>
      <c r="H3" s="42"/>
      <c r="I3" s="42"/>
      <c r="J3" s="42"/>
      <c r="K3" s="42"/>
      <c r="L3" s="42"/>
      <c r="M3" s="42"/>
      <c r="N3" s="43"/>
      <c r="O3" s="44"/>
      <c r="P3" s="44"/>
      <c r="Q3" s="45"/>
      <c r="R3" s="46"/>
      <c r="S3" s="39"/>
      <c r="T3" s="40"/>
    </row>
    <row r="4" spans="1:20" s="3" customFormat="1" ht="14.4" thickBot="1" x14ac:dyDescent="0.35">
      <c r="A4" s="4"/>
      <c r="B4" s="6"/>
      <c r="C4" s="6"/>
      <c r="D4" s="41"/>
      <c r="E4" s="42"/>
      <c r="F4" s="288"/>
      <c r="G4" s="42"/>
      <c r="H4" s="42"/>
      <c r="I4" s="42"/>
      <c r="J4" s="42"/>
      <c r="K4" s="42"/>
      <c r="L4" s="42"/>
      <c r="M4" s="42"/>
      <c r="N4" s="43"/>
      <c r="O4" s="44"/>
      <c r="P4" s="44"/>
      <c r="Q4" s="45"/>
      <c r="R4" s="46"/>
      <c r="S4" s="39"/>
      <c r="T4" s="40"/>
    </row>
    <row r="5" spans="1:20" ht="14.4" thickBot="1" x14ac:dyDescent="0.35">
      <c r="A5" s="7"/>
      <c r="B5" s="8"/>
      <c r="C5" s="9" t="s">
        <v>1</v>
      </c>
      <c r="D5" s="47"/>
      <c r="E5" s="48"/>
      <c r="F5" s="49"/>
      <c r="G5" s="48"/>
      <c r="H5" s="48"/>
      <c r="I5" s="48"/>
      <c r="J5" s="49"/>
      <c r="K5" s="49"/>
      <c r="L5" s="49"/>
      <c r="M5" s="49"/>
      <c r="N5" s="50"/>
      <c r="O5" s="51"/>
      <c r="P5" s="51"/>
      <c r="Q5" s="52"/>
      <c r="R5" s="53" t="s">
        <v>14</v>
      </c>
      <c r="S5" s="54"/>
      <c r="T5" s="55"/>
    </row>
    <row r="6" spans="1:20" ht="83.4" thickBot="1" x14ac:dyDescent="0.35">
      <c r="A6" s="11" t="s">
        <v>3</v>
      </c>
      <c r="B6" s="12" t="s">
        <v>8</v>
      </c>
      <c r="C6" s="13" t="s">
        <v>18</v>
      </c>
      <c r="D6" s="289" t="s">
        <v>9</v>
      </c>
      <c r="E6" s="14" t="s">
        <v>5</v>
      </c>
      <c r="F6" s="290" t="s">
        <v>20</v>
      </c>
      <c r="G6" s="12" t="s">
        <v>38</v>
      </c>
      <c r="H6" s="14" t="s">
        <v>39</v>
      </c>
      <c r="I6" s="17" t="s">
        <v>10</v>
      </c>
      <c r="J6" s="14" t="s">
        <v>11</v>
      </c>
      <c r="K6" s="15" t="s">
        <v>29</v>
      </c>
      <c r="L6" s="16" t="s">
        <v>30</v>
      </c>
      <c r="M6" s="15" t="s">
        <v>31</v>
      </c>
      <c r="N6" s="24" t="s">
        <v>28</v>
      </c>
      <c r="O6" s="20" t="s">
        <v>12</v>
      </c>
      <c r="P6" s="20" t="s">
        <v>13</v>
      </c>
      <c r="Q6" s="19"/>
      <c r="R6" s="20" t="s">
        <v>16</v>
      </c>
      <c r="S6" s="291" t="s">
        <v>17</v>
      </c>
      <c r="T6" s="15" t="s">
        <v>7</v>
      </c>
    </row>
    <row r="7" spans="1:20" x14ac:dyDescent="0.3">
      <c r="A7" s="10" t="s">
        <v>21</v>
      </c>
      <c r="B7" s="10" t="s">
        <v>22</v>
      </c>
      <c r="C7" s="10">
        <v>12345</v>
      </c>
      <c r="D7" s="129" t="s">
        <v>24</v>
      </c>
      <c r="E7" s="231">
        <v>13.2</v>
      </c>
      <c r="F7" s="60">
        <v>14.75</v>
      </c>
      <c r="G7" s="231">
        <v>50</v>
      </c>
      <c r="H7" s="231">
        <v>4.25</v>
      </c>
      <c r="I7" s="231">
        <v>100054</v>
      </c>
      <c r="J7" s="231" t="s">
        <v>25</v>
      </c>
      <c r="K7" s="230">
        <v>119</v>
      </c>
      <c r="L7" s="230">
        <v>117</v>
      </c>
      <c r="M7" s="230">
        <v>120</v>
      </c>
      <c r="N7" s="58">
        <v>45</v>
      </c>
      <c r="O7" s="230">
        <v>2</v>
      </c>
      <c r="P7" s="230">
        <v>90</v>
      </c>
      <c r="R7" s="230">
        <v>90</v>
      </c>
      <c r="S7" s="292">
        <v>0</v>
      </c>
    </row>
    <row r="8" spans="1:20" ht="43.2" x14ac:dyDescent="0.3">
      <c r="A8" s="293" t="s">
        <v>589</v>
      </c>
      <c r="B8" s="294" t="s">
        <v>590</v>
      </c>
      <c r="C8" s="295">
        <v>577</v>
      </c>
      <c r="D8" s="129" t="s">
        <v>24</v>
      </c>
      <c r="E8" s="296">
        <v>23.44</v>
      </c>
      <c r="F8" s="297">
        <v>24.97</v>
      </c>
      <c r="G8" s="294">
        <v>150</v>
      </c>
      <c r="H8" s="298">
        <v>2.5</v>
      </c>
      <c r="I8" s="294">
        <v>100912</v>
      </c>
      <c r="J8" s="299" t="s">
        <v>591</v>
      </c>
      <c r="K8" s="300">
        <v>30.85</v>
      </c>
      <c r="L8" s="300">
        <v>30.85</v>
      </c>
      <c r="M8" s="300">
        <v>30.85</v>
      </c>
      <c r="N8" s="294">
        <v>11.54</v>
      </c>
      <c r="O8" s="300">
        <v>0.22939999999999999</v>
      </c>
      <c r="P8" s="300">
        <v>2.6472759999999997</v>
      </c>
      <c r="R8" s="301">
        <v>28.202724000000003</v>
      </c>
      <c r="S8" s="292"/>
      <c r="T8" s="302" t="s">
        <v>592</v>
      </c>
    </row>
    <row r="9" spans="1:20" ht="28.8" x14ac:dyDescent="0.3">
      <c r="A9" s="293" t="s">
        <v>589</v>
      </c>
      <c r="B9" s="294" t="s">
        <v>593</v>
      </c>
      <c r="C9" s="295">
        <v>825</v>
      </c>
      <c r="D9" s="129" t="s">
        <v>24</v>
      </c>
      <c r="E9" s="296">
        <v>16.559999999999999</v>
      </c>
      <c r="F9" s="297">
        <v>18.03</v>
      </c>
      <c r="G9" s="294">
        <v>50</v>
      </c>
      <c r="H9" s="298">
        <v>5.3</v>
      </c>
      <c r="I9" s="294">
        <v>100912</v>
      </c>
      <c r="J9" s="299" t="s">
        <v>591</v>
      </c>
      <c r="K9" s="300">
        <v>45.99</v>
      </c>
      <c r="L9" s="300">
        <v>45.99</v>
      </c>
      <c r="M9" s="300">
        <v>45.99</v>
      </c>
      <c r="N9" s="294">
        <v>7.54</v>
      </c>
      <c r="O9" s="300">
        <v>0.22939999999999999</v>
      </c>
      <c r="P9" s="300">
        <v>1.729676</v>
      </c>
      <c r="R9" s="301">
        <v>44.260324000000004</v>
      </c>
      <c r="S9" s="292"/>
      <c r="T9" s="302" t="s">
        <v>594</v>
      </c>
    </row>
    <row r="10" spans="1:20" ht="28.8" x14ac:dyDescent="0.3">
      <c r="A10" s="293" t="s">
        <v>589</v>
      </c>
      <c r="B10" s="294" t="s">
        <v>595</v>
      </c>
      <c r="C10" s="295">
        <v>828</v>
      </c>
      <c r="D10" s="129" t="s">
        <v>24</v>
      </c>
      <c r="E10" s="296">
        <v>12</v>
      </c>
      <c r="F10" s="297">
        <v>15.57</v>
      </c>
      <c r="G10" s="294">
        <v>192</v>
      </c>
      <c r="H10" s="298">
        <v>1</v>
      </c>
      <c r="I10" s="294">
        <v>100912</v>
      </c>
      <c r="J10" s="299" t="s">
        <v>591</v>
      </c>
      <c r="K10" s="300">
        <v>32.119999999999997</v>
      </c>
      <c r="L10" s="300">
        <v>32.119999999999997</v>
      </c>
      <c r="M10" s="300">
        <v>32.119999999999997</v>
      </c>
      <c r="N10" s="294">
        <v>7.05</v>
      </c>
      <c r="O10" s="300">
        <v>0.22939999999999999</v>
      </c>
      <c r="P10" s="300">
        <v>1.61727</v>
      </c>
      <c r="R10" s="301">
        <v>30.502729999999996</v>
      </c>
      <c r="S10" s="292"/>
      <c r="T10" s="302" t="s">
        <v>596</v>
      </c>
    </row>
    <row r="11" spans="1:20" ht="28.8" x14ac:dyDescent="0.3">
      <c r="A11" s="293" t="s">
        <v>589</v>
      </c>
      <c r="B11" s="294" t="s">
        <v>597</v>
      </c>
      <c r="C11" s="295">
        <v>2725</v>
      </c>
      <c r="D11" s="129" t="s">
        <v>24</v>
      </c>
      <c r="E11" s="296">
        <v>9.84</v>
      </c>
      <c r="F11" s="297">
        <v>11.49</v>
      </c>
      <c r="G11" s="294">
        <v>128</v>
      </c>
      <c r="H11" s="298">
        <v>1.23</v>
      </c>
      <c r="I11" s="294">
        <v>100912</v>
      </c>
      <c r="J11" s="299" t="s">
        <v>591</v>
      </c>
      <c r="K11" s="300">
        <v>25.58</v>
      </c>
      <c r="L11" s="300">
        <v>25.58</v>
      </c>
      <c r="M11" s="300">
        <v>25.58</v>
      </c>
      <c r="N11" s="294">
        <v>4.33</v>
      </c>
      <c r="O11" s="300">
        <v>0.22939999999999999</v>
      </c>
      <c r="P11" s="300">
        <v>0.99330200000000002</v>
      </c>
      <c r="R11" s="301">
        <v>24.586697999999998</v>
      </c>
      <c r="S11" s="292"/>
      <c r="T11" s="302" t="s">
        <v>596</v>
      </c>
    </row>
    <row r="12" spans="1:20" ht="14.4" x14ac:dyDescent="0.3">
      <c r="A12" s="293" t="s">
        <v>589</v>
      </c>
      <c r="B12" s="294" t="s">
        <v>598</v>
      </c>
      <c r="C12" s="295">
        <v>3033</v>
      </c>
      <c r="D12" s="129" t="s">
        <v>24</v>
      </c>
      <c r="E12" s="296">
        <v>29.25</v>
      </c>
      <c r="F12" s="297">
        <v>30.99</v>
      </c>
      <c r="G12" s="294">
        <v>24</v>
      </c>
      <c r="H12" s="298">
        <v>19.5</v>
      </c>
      <c r="I12" s="294">
        <v>100912</v>
      </c>
      <c r="J12" s="299" t="s">
        <v>591</v>
      </c>
      <c r="K12" s="300">
        <v>25.63</v>
      </c>
      <c r="L12" s="300">
        <v>25.63</v>
      </c>
      <c r="M12" s="300">
        <v>25.63</v>
      </c>
      <c r="N12" s="294">
        <v>14.45</v>
      </c>
      <c r="O12" s="300">
        <v>0.22939999999999999</v>
      </c>
      <c r="P12" s="300">
        <v>3.3148299999999997</v>
      </c>
      <c r="R12" s="301">
        <v>22.315169999999998</v>
      </c>
      <c r="S12" s="292"/>
      <c r="T12" s="302" t="s">
        <v>599</v>
      </c>
    </row>
    <row r="13" spans="1:20" ht="14.4" x14ac:dyDescent="0.3">
      <c r="A13" s="293" t="s">
        <v>589</v>
      </c>
      <c r="B13" s="294" t="s">
        <v>600</v>
      </c>
      <c r="C13" s="295">
        <v>3199</v>
      </c>
      <c r="D13" s="129" t="s">
        <v>24</v>
      </c>
      <c r="E13" s="296">
        <v>20.63</v>
      </c>
      <c r="F13" s="297">
        <v>21.83</v>
      </c>
      <c r="G13" s="294">
        <v>120</v>
      </c>
      <c r="H13" s="298">
        <v>2.75</v>
      </c>
      <c r="I13" s="294">
        <v>100912</v>
      </c>
      <c r="J13" s="299" t="s">
        <v>591</v>
      </c>
      <c r="K13" s="300">
        <v>27.880000000000003</v>
      </c>
      <c r="L13" s="300">
        <v>27.880000000000003</v>
      </c>
      <c r="M13" s="300">
        <v>27.880000000000003</v>
      </c>
      <c r="N13" s="294">
        <v>10.28</v>
      </c>
      <c r="O13" s="300">
        <v>0.22939999999999999</v>
      </c>
      <c r="P13" s="300">
        <v>2.3582319999999997</v>
      </c>
      <c r="R13" s="301">
        <v>25.521768000000002</v>
      </c>
      <c r="S13" s="292"/>
      <c r="T13" s="302" t="s">
        <v>601</v>
      </c>
    </row>
    <row r="14" spans="1:20" ht="28.8" x14ac:dyDescent="0.3">
      <c r="A14" s="293" t="s">
        <v>589</v>
      </c>
      <c r="B14" s="294" t="s">
        <v>602</v>
      </c>
      <c r="C14" s="295">
        <v>3301</v>
      </c>
      <c r="D14" s="129" t="s">
        <v>24</v>
      </c>
      <c r="E14" s="296">
        <v>22.5</v>
      </c>
      <c r="F14" s="297">
        <v>23.61</v>
      </c>
      <c r="G14" s="294">
        <v>240</v>
      </c>
      <c r="H14" s="298">
        <v>1.5</v>
      </c>
      <c r="I14" s="294">
        <v>100912</v>
      </c>
      <c r="J14" s="299" t="s">
        <v>591</v>
      </c>
      <c r="K14" s="300">
        <v>30.75</v>
      </c>
      <c r="L14" s="300">
        <v>30.75</v>
      </c>
      <c r="M14" s="300">
        <v>30.75</v>
      </c>
      <c r="N14" s="294">
        <v>7.42</v>
      </c>
      <c r="O14" s="300">
        <v>0.22939999999999999</v>
      </c>
      <c r="P14" s="300">
        <v>1.702148</v>
      </c>
      <c r="R14" s="301">
        <v>29.047851999999999</v>
      </c>
      <c r="S14" s="292"/>
      <c r="T14" s="302" t="s">
        <v>603</v>
      </c>
    </row>
    <row r="15" spans="1:20" ht="43.2" x14ac:dyDescent="0.3">
      <c r="A15" s="293" t="s">
        <v>589</v>
      </c>
      <c r="B15" s="294" t="s">
        <v>604</v>
      </c>
      <c r="C15" s="295">
        <v>3439</v>
      </c>
      <c r="D15" s="129" t="s">
        <v>24</v>
      </c>
      <c r="E15" s="296">
        <v>16.88</v>
      </c>
      <c r="F15" s="297">
        <v>17.940000000000001</v>
      </c>
      <c r="G15" s="294">
        <v>120</v>
      </c>
      <c r="H15" s="298">
        <v>2.25</v>
      </c>
      <c r="I15" s="294">
        <v>100912</v>
      </c>
      <c r="J15" s="299" t="s">
        <v>591</v>
      </c>
      <c r="K15" s="300">
        <v>21.51</v>
      </c>
      <c r="L15" s="300">
        <v>21.51</v>
      </c>
      <c r="M15" s="300">
        <v>21.51</v>
      </c>
      <c r="N15" s="294">
        <v>7.5</v>
      </c>
      <c r="O15" s="300">
        <v>0.22939999999999999</v>
      </c>
      <c r="P15" s="300">
        <v>1.7204999999999999</v>
      </c>
      <c r="R15" s="301">
        <v>19.7895</v>
      </c>
      <c r="S15" s="292"/>
      <c r="T15" s="302" t="s">
        <v>605</v>
      </c>
    </row>
    <row r="16" spans="1:20" ht="28.8" x14ac:dyDescent="0.3">
      <c r="A16" s="293" t="s">
        <v>589</v>
      </c>
      <c r="B16" s="294" t="s">
        <v>606</v>
      </c>
      <c r="C16" s="295">
        <v>3480</v>
      </c>
      <c r="D16" s="129" t="s">
        <v>24</v>
      </c>
      <c r="E16" s="296">
        <v>18.75</v>
      </c>
      <c r="F16" s="297">
        <v>19.739999999999998</v>
      </c>
      <c r="G16" s="294">
        <v>240</v>
      </c>
      <c r="H16" s="298">
        <v>1.25</v>
      </c>
      <c r="I16" s="294">
        <v>100912</v>
      </c>
      <c r="J16" s="299" t="s">
        <v>591</v>
      </c>
      <c r="K16" s="300">
        <v>25.06</v>
      </c>
      <c r="L16" s="300">
        <v>25.06</v>
      </c>
      <c r="M16" s="300">
        <v>25.06</v>
      </c>
      <c r="N16" s="294">
        <v>7.95</v>
      </c>
      <c r="O16" s="300">
        <v>0.22939999999999999</v>
      </c>
      <c r="P16" s="300">
        <v>1.8237300000000001</v>
      </c>
      <c r="R16" s="301">
        <v>23.236269999999998</v>
      </c>
      <c r="S16" s="292"/>
      <c r="T16" s="302" t="s">
        <v>607</v>
      </c>
    </row>
    <row r="17" spans="1:20" ht="57.6" x14ac:dyDescent="0.3">
      <c r="A17" s="293" t="s">
        <v>589</v>
      </c>
      <c r="B17" s="294" t="s">
        <v>608</v>
      </c>
      <c r="C17" s="295">
        <v>3593</v>
      </c>
      <c r="D17" s="129" t="s">
        <v>24</v>
      </c>
      <c r="E17" s="296">
        <v>12.75</v>
      </c>
      <c r="F17" s="297">
        <v>14.88</v>
      </c>
      <c r="G17" s="294">
        <v>120</v>
      </c>
      <c r="H17" s="298">
        <v>1.7</v>
      </c>
      <c r="I17" s="294">
        <v>100912</v>
      </c>
      <c r="J17" s="299" t="s">
        <v>591</v>
      </c>
      <c r="K17" s="300">
        <v>48.34</v>
      </c>
      <c r="L17" s="300">
        <v>48.34</v>
      </c>
      <c r="M17" s="300">
        <v>48.34</v>
      </c>
      <c r="N17" s="294">
        <v>3.95</v>
      </c>
      <c r="O17" s="300">
        <v>0.22939999999999999</v>
      </c>
      <c r="P17" s="300">
        <v>0.90612999999999999</v>
      </c>
      <c r="R17" s="301">
        <v>47.433870000000006</v>
      </c>
      <c r="S17" s="292"/>
      <c r="T17" s="302" t="s">
        <v>596</v>
      </c>
    </row>
    <row r="18" spans="1:20" ht="14.4" x14ac:dyDescent="0.3">
      <c r="A18" s="293" t="s">
        <v>589</v>
      </c>
      <c r="B18" s="294" t="s">
        <v>609</v>
      </c>
      <c r="C18" s="295">
        <v>4280</v>
      </c>
      <c r="D18" s="129" t="s">
        <v>24</v>
      </c>
      <c r="E18" s="296">
        <v>22.5</v>
      </c>
      <c r="F18" s="297">
        <v>23.61</v>
      </c>
      <c r="G18" s="294">
        <v>240</v>
      </c>
      <c r="H18" s="298">
        <v>1.5</v>
      </c>
      <c r="I18" s="294">
        <v>100912</v>
      </c>
      <c r="J18" s="299" t="s">
        <v>591</v>
      </c>
      <c r="K18" s="300">
        <v>36.870000000000005</v>
      </c>
      <c r="L18" s="300">
        <v>36.870000000000005</v>
      </c>
      <c r="M18" s="300">
        <v>36.870000000000005</v>
      </c>
      <c r="N18" s="294">
        <v>10.5</v>
      </c>
      <c r="O18" s="300">
        <v>0.22939999999999999</v>
      </c>
      <c r="P18" s="300">
        <v>2.4087000000000001</v>
      </c>
      <c r="R18" s="301">
        <v>34.461300000000001</v>
      </c>
      <c r="S18" s="292"/>
      <c r="T18" s="302" t="s">
        <v>603</v>
      </c>
    </row>
    <row r="19" spans="1:20" ht="28.8" x14ac:dyDescent="0.3">
      <c r="A19" s="293" t="s">
        <v>589</v>
      </c>
      <c r="B19" s="294" t="s">
        <v>610</v>
      </c>
      <c r="C19" s="295">
        <v>4300</v>
      </c>
      <c r="D19" s="129" t="s">
        <v>24</v>
      </c>
      <c r="E19" s="296">
        <v>22.5</v>
      </c>
      <c r="F19" s="297">
        <v>23.61</v>
      </c>
      <c r="G19" s="294">
        <v>240</v>
      </c>
      <c r="H19" s="298">
        <v>1.5</v>
      </c>
      <c r="I19" s="294">
        <v>100912</v>
      </c>
      <c r="J19" s="299" t="s">
        <v>591</v>
      </c>
      <c r="K19" s="300">
        <v>22.82</v>
      </c>
      <c r="L19" s="300">
        <v>22.82</v>
      </c>
      <c r="M19" s="300">
        <v>22.82</v>
      </c>
      <c r="N19" s="294">
        <v>8.4</v>
      </c>
      <c r="O19" s="300">
        <v>0.22939999999999999</v>
      </c>
      <c r="P19" s="300">
        <v>1.92696</v>
      </c>
      <c r="R19" s="301">
        <v>20.893039999999999</v>
      </c>
      <c r="S19" s="292"/>
      <c r="T19" s="302" t="s">
        <v>603</v>
      </c>
    </row>
    <row r="20" spans="1:20" ht="43.2" x14ac:dyDescent="0.3">
      <c r="A20" s="293" t="s">
        <v>589</v>
      </c>
      <c r="B20" s="294" t="s">
        <v>611</v>
      </c>
      <c r="C20" s="295">
        <v>4649</v>
      </c>
      <c r="D20" s="129" t="s">
        <v>24</v>
      </c>
      <c r="E20" s="296">
        <v>30</v>
      </c>
      <c r="F20" s="297">
        <v>32</v>
      </c>
      <c r="G20" s="294">
        <v>240</v>
      </c>
      <c r="H20" s="298">
        <v>2</v>
      </c>
      <c r="I20" s="294">
        <v>100912</v>
      </c>
      <c r="J20" s="299" t="s">
        <v>591</v>
      </c>
      <c r="K20" s="300">
        <v>58.34</v>
      </c>
      <c r="L20" s="300">
        <v>58.34</v>
      </c>
      <c r="M20" s="300">
        <v>58.34</v>
      </c>
      <c r="N20" s="294">
        <v>16.29</v>
      </c>
      <c r="O20" s="300">
        <v>0.22939999999999999</v>
      </c>
      <c r="P20" s="300">
        <v>3.7369259999999995</v>
      </c>
      <c r="R20" s="301">
        <v>54.603074000000007</v>
      </c>
      <c r="S20" s="292"/>
      <c r="T20" s="302" t="s">
        <v>592</v>
      </c>
    </row>
    <row r="21" spans="1:20" ht="28.8" x14ac:dyDescent="0.3">
      <c r="A21" s="293" t="s">
        <v>589</v>
      </c>
      <c r="B21" s="294" t="s">
        <v>612</v>
      </c>
      <c r="C21" s="295">
        <v>5295</v>
      </c>
      <c r="D21" s="129" t="s">
        <v>24</v>
      </c>
      <c r="E21" s="296">
        <v>23.63</v>
      </c>
      <c r="F21" s="297">
        <v>24.74</v>
      </c>
      <c r="G21" s="294">
        <v>180</v>
      </c>
      <c r="H21" s="298">
        <v>2.1</v>
      </c>
      <c r="I21" s="294">
        <v>100912</v>
      </c>
      <c r="J21" s="299" t="s">
        <v>591</v>
      </c>
      <c r="K21" s="300">
        <v>25.35</v>
      </c>
      <c r="L21" s="300">
        <v>25.35</v>
      </c>
      <c r="M21" s="300">
        <v>25.35</v>
      </c>
      <c r="N21" s="294">
        <v>8.06</v>
      </c>
      <c r="O21" s="300">
        <v>0.22939999999999999</v>
      </c>
      <c r="P21" s="300">
        <v>1.8489640000000001</v>
      </c>
      <c r="R21" s="301">
        <v>23.501036000000003</v>
      </c>
      <c r="S21" s="292"/>
      <c r="T21" s="302" t="s">
        <v>594</v>
      </c>
    </row>
    <row r="22" spans="1:20" ht="28.8" x14ac:dyDescent="0.3">
      <c r="A22" s="293" t="s">
        <v>589</v>
      </c>
      <c r="B22" s="294" t="s">
        <v>613</v>
      </c>
      <c r="C22" s="295">
        <v>6063</v>
      </c>
      <c r="D22" s="129" t="s">
        <v>24</v>
      </c>
      <c r="E22" s="296">
        <v>33</v>
      </c>
      <c r="F22" s="297">
        <v>34.799999999999997</v>
      </c>
      <c r="G22" s="294">
        <v>240</v>
      </c>
      <c r="H22" s="298">
        <v>2.2000000000000002</v>
      </c>
      <c r="I22" s="294">
        <v>100912</v>
      </c>
      <c r="J22" s="299" t="s">
        <v>591</v>
      </c>
      <c r="K22" s="300">
        <v>33.479999999999997</v>
      </c>
      <c r="L22" s="300">
        <v>33.479999999999997</v>
      </c>
      <c r="M22" s="300">
        <v>33.479999999999997</v>
      </c>
      <c r="N22" s="294">
        <v>7.8</v>
      </c>
      <c r="O22" s="300">
        <v>0.22939999999999999</v>
      </c>
      <c r="P22" s="300">
        <v>1.7893199999999998</v>
      </c>
      <c r="R22" s="301">
        <v>31.690679999999997</v>
      </c>
      <c r="S22" s="292"/>
      <c r="T22" s="302" t="s">
        <v>605</v>
      </c>
    </row>
    <row r="23" spans="1:20" ht="28.8" x14ac:dyDescent="0.3">
      <c r="A23" s="293" t="s">
        <v>589</v>
      </c>
      <c r="B23" s="294" t="s">
        <v>614</v>
      </c>
      <c r="C23" s="295">
        <v>7745</v>
      </c>
      <c r="D23" s="129" t="s">
        <v>24</v>
      </c>
      <c r="E23" s="296">
        <v>15</v>
      </c>
      <c r="F23" s="297">
        <v>16.43</v>
      </c>
      <c r="G23" s="294">
        <v>240</v>
      </c>
      <c r="H23" s="298">
        <v>1</v>
      </c>
      <c r="I23" s="294">
        <v>100912</v>
      </c>
      <c r="J23" s="299" t="s">
        <v>591</v>
      </c>
      <c r="K23" s="300">
        <v>34</v>
      </c>
      <c r="L23" s="300">
        <v>34</v>
      </c>
      <c r="M23" s="300">
        <v>34</v>
      </c>
      <c r="N23" s="294">
        <v>8.99</v>
      </c>
      <c r="O23" s="300">
        <v>0.22939999999999999</v>
      </c>
      <c r="P23" s="300">
        <v>2.062306</v>
      </c>
      <c r="R23" s="301">
        <v>31.937694</v>
      </c>
      <c r="S23" s="292"/>
      <c r="T23" s="302" t="s">
        <v>596</v>
      </c>
    </row>
    <row r="24" spans="1:20" ht="57.6" x14ac:dyDescent="0.3">
      <c r="A24" s="293" t="s">
        <v>589</v>
      </c>
      <c r="B24" s="294" t="s">
        <v>615</v>
      </c>
      <c r="C24" s="295">
        <v>7816</v>
      </c>
      <c r="D24" s="129" t="s">
        <v>24</v>
      </c>
      <c r="E24" s="296">
        <v>21.88</v>
      </c>
      <c r="F24" s="297">
        <v>23.09</v>
      </c>
      <c r="G24" s="294">
        <v>140</v>
      </c>
      <c r="H24" s="298">
        <v>2.5</v>
      </c>
      <c r="I24" s="294">
        <v>100912</v>
      </c>
      <c r="J24" s="299" t="s">
        <v>591</v>
      </c>
      <c r="K24" s="300">
        <v>34.33</v>
      </c>
      <c r="L24" s="300">
        <v>34.33</v>
      </c>
      <c r="M24" s="300">
        <v>34.33</v>
      </c>
      <c r="N24" s="294">
        <v>5.63</v>
      </c>
      <c r="O24" s="300">
        <v>0.22939999999999999</v>
      </c>
      <c r="P24" s="300">
        <v>1.2915219999999998</v>
      </c>
      <c r="R24" s="301">
        <v>33.038477999999998</v>
      </c>
      <c r="S24" s="292"/>
      <c r="T24" s="302" t="s">
        <v>592</v>
      </c>
    </row>
    <row r="25" spans="1:20" ht="28.8" x14ac:dyDescent="0.3">
      <c r="A25" s="293" t="s">
        <v>589</v>
      </c>
      <c r="B25" s="294" t="s">
        <v>616</v>
      </c>
      <c r="C25" s="295">
        <v>8061</v>
      </c>
      <c r="D25" s="129" t="s">
        <v>24</v>
      </c>
      <c r="E25" s="296">
        <v>12.24</v>
      </c>
      <c r="F25" s="297">
        <v>13.56</v>
      </c>
      <c r="G25" s="294">
        <v>384</v>
      </c>
      <c r="H25" s="298">
        <v>0.51</v>
      </c>
      <c r="I25" s="294">
        <v>100912</v>
      </c>
      <c r="J25" s="299" t="s">
        <v>591</v>
      </c>
      <c r="K25" s="300">
        <v>25.08</v>
      </c>
      <c r="L25" s="300">
        <v>25.08</v>
      </c>
      <c r="M25" s="300">
        <v>25.08</v>
      </c>
      <c r="N25" s="294">
        <v>4.5599999999999996</v>
      </c>
      <c r="O25" s="300">
        <v>0.22939999999999999</v>
      </c>
      <c r="P25" s="300">
        <v>1.0460639999999999</v>
      </c>
      <c r="R25" s="301">
        <v>24.033935999999997</v>
      </c>
      <c r="S25" s="292"/>
      <c r="T25" s="302" t="s">
        <v>596</v>
      </c>
    </row>
    <row r="26" spans="1:20" ht="28.8" x14ac:dyDescent="0.3">
      <c r="A26" s="293" t="s">
        <v>589</v>
      </c>
      <c r="B26" s="294" t="s">
        <v>617</v>
      </c>
      <c r="C26" s="295">
        <v>8066</v>
      </c>
      <c r="D26" s="129" t="s">
        <v>24</v>
      </c>
      <c r="E26" s="296">
        <v>12.24</v>
      </c>
      <c r="F26" s="297">
        <v>13.56</v>
      </c>
      <c r="G26" s="294">
        <v>384</v>
      </c>
      <c r="H26" s="298">
        <v>0.51</v>
      </c>
      <c r="I26" s="294">
        <v>100912</v>
      </c>
      <c r="J26" s="299" t="s">
        <v>591</v>
      </c>
      <c r="K26" s="300">
        <v>25.08</v>
      </c>
      <c r="L26" s="300">
        <v>25.08</v>
      </c>
      <c r="M26" s="300">
        <v>25.08</v>
      </c>
      <c r="N26" s="294">
        <v>4.58</v>
      </c>
      <c r="O26" s="300">
        <v>0.22939999999999999</v>
      </c>
      <c r="P26" s="300">
        <v>1.0506519999999999</v>
      </c>
      <c r="R26" s="301">
        <v>24.029347999999999</v>
      </c>
      <c r="S26" s="292"/>
      <c r="T26" s="302" t="s">
        <v>596</v>
      </c>
    </row>
    <row r="27" spans="1:20" ht="57.6" x14ac:dyDescent="0.3">
      <c r="A27" s="293" t="s">
        <v>589</v>
      </c>
      <c r="B27" s="294" t="s">
        <v>618</v>
      </c>
      <c r="C27" s="295">
        <v>8202</v>
      </c>
      <c r="D27" s="129" t="s">
        <v>24</v>
      </c>
      <c r="E27" s="296">
        <v>12.75</v>
      </c>
      <c r="F27" s="297">
        <v>14.88</v>
      </c>
      <c r="G27" s="294">
        <v>120</v>
      </c>
      <c r="H27" s="298">
        <v>1.7</v>
      </c>
      <c r="I27" s="294">
        <v>100912</v>
      </c>
      <c r="J27" s="299" t="s">
        <v>591</v>
      </c>
      <c r="K27" s="300">
        <v>48.34</v>
      </c>
      <c r="L27" s="300">
        <v>48.34</v>
      </c>
      <c r="M27" s="300">
        <v>48.34</v>
      </c>
      <c r="N27" s="294">
        <v>4.47</v>
      </c>
      <c r="O27" s="300">
        <v>0.22939999999999999</v>
      </c>
      <c r="P27" s="300">
        <v>1.0254179999999999</v>
      </c>
      <c r="R27" s="301">
        <v>47.314582000000001</v>
      </c>
      <c r="S27" s="292"/>
      <c r="T27" s="302" t="s">
        <v>596</v>
      </c>
    </row>
    <row r="28" spans="1:20" ht="14.4" x14ac:dyDescent="0.3">
      <c r="A28" s="293" t="s">
        <v>589</v>
      </c>
      <c r="B28" s="294" t="s">
        <v>619</v>
      </c>
      <c r="C28" s="295">
        <v>8221</v>
      </c>
      <c r="D28" s="129" t="s">
        <v>24</v>
      </c>
      <c r="E28" s="296">
        <v>18.75</v>
      </c>
      <c r="F28" s="297">
        <v>19.838000000000001</v>
      </c>
      <c r="G28" s="294">
        <v>120</v>
      </c>
      <c r="H28" s="298">
        <v>2.5</v>
      </c>
      <c r="I28" s="294">
        <v>100912</v>
      </c>
      <c r="J28" s="299" t="s">
        <v>591</v>
      </c>
      <c r="K28" s="300">
        <v>21.96</v>
      </c>
      <c r="L28" s="300">
        <v>21.96</v>
      </c>
      <c r="M28" s="300">
        <v>21.96</v>
      </c>
      <c r="N28" s="294">
        <v>7.88</v>
      </c>
      <c r="O28" s="300">
        <v>0.22939999999999999</v>
      </c>
      <c r="P28" s="300">
        <v>1.8076719999999999</v>
      </c>
      <c r="R28" s="301">
        <v>20.152328000000001</v>
      </c>
      <c r="S28" s="292"/>
      <c r="T28" s="302" t="s">
        <v>605</v>
      </c>
    </row>
    <row r="29" spans="1:20" ht="28.8" x14ac:dyDescent="0.3">
      <c r="A29" s="293" t="s">
        <v>589</v>
      </c>
      <c r="B29" s="294" t="s">
        <v>620</v>
      </c>
      <c r="C29" s="295">
        <v>8344</v>
      </c>
      <c r="D29" s="129" t="s">
        <v>24</v>
      </c>
      <c r="E29" s="296">
        <v>21</v>
      </c>
      <c r="F29" s="297">
        <v>22.31</v>
      </c>
      <c r="G29" s="294">
        <v>84</v>
      </c>
      <c r="H29" s="298">
        <v>4</v>
      </c>
      <c r="I29" s="294">
        <v>100912</v>
      </c>
      <c r="J29" s="299" t="s">
        <v>591</v>
      </c>
      <c r="K29" s="300">
        <v>32.33</v>
      </c>
      <c r="L29" s="300">
        <v>32.33</v>
      </c>
      <c r="M29" s="300">
        <v>32.33</v>
      </c>
      <c r="N29" s="294">
        <v>8.77</v>
      </c>
      <c r="O29" s="300">
        <v>0.22939999999999999</v>
      </c>
      <c r="P29" s="300">
        <v>2.011838</v>
      </c>
      <c r="R29" s="301">
        <v>30.318161999999997</v>
      </c>
      <c r="S29" s="292"/>
      <c r="T29" s="302" t="s">
        <v>621</v>
      </c>
    </row>
    <row r="30" spans="1:20" ht="14.4" x14ac:dyDescent="0.3">
      <c r="A30" s="293" t="s">
        <v>589</v>
      </c>
      <c r="B30" s="294" t="s">
        <v>622</v>
      </c>
      <c r="C30" s="295">
        <v>8600</v>
      </c>
      <c r="D30" s="129" t="s">
        <v>24</v>
      </c>
      <c r="E30" s="296">
        <v>18</v>
      </c>
      <c r="F30" s="297">
        <v>18.89</v>
      </c>
      <c r="G30" s="294">
        <v>144</v>
      </c>
      <c r="H30" s="298">
        <v>2</v>
      </c>
      <c r="I30" s="294">
        <v>100912</v>
      </c>
      <c r="J30" s="299" t="s">
        <v>591</v>
      </c>
      <c r="K30" s="300">
        <v>25.459999999999997</v>
      </c>
      <c r="L30" s="300">
        <v>25.459999999999997</v>
      </c>
      <c r="M30" s="300">
        <v>25.459999999999997</v>
      </c>
      <c r="N30" s="294">
        <v>9.1300000000000008</v>
      </c>
      <c r="O30" s="300">
        <v>0.22939999999999999</v>
      </c>
      <c r="P30" s="300">
        <v>2.0944220000000002</v>
      </c>
      <c r="R30" s="301">
        <v>23.365577999999996</v>
      </c>
      <c r="S30" s="292"/>
      <c r="T30" s="302" t="s">
        <v>623</v>
      </c>
    </row>
    <row r="31" spans="1:20" ht="57.6" x14ac:dyDescent="0.3">
      <c r="A31" s="293" t="s">
        <v>589</v>
      </c>
      <c r="B31" s="294" t="s">
        <v>624</v>
      </c>
      <c r="C31" s="295">
        <v>8733</v>
      </c>
      <c r="D31" s="129" t="s">
        <v>24</v>
      </c>
      <c r="E31" s="296">
        <v>17.329999999999998</v>
      </c>
      <c r="F31" s="297">
        <v>19</v>
      </c>
      <c r="G31" s="294">
        <v>126</v>
      </c>
      <c r="H31" s="298">
        <v>2.2000000000000002</v>
      </c>
      <c r="I31" s="294">
        <v>100912</v>
      </c>
      <c r="J31" s="299" t="s">
        <v>591</v>
      </c>
      <c r="K31" s="300">
        <v>46.47</v>
      </c>
      <c r="L31" s="300">
        <v>46.47</v>
      </c>
      <c r="M31" s="300">
        <v>46.47</v>
      </c>
      <c r="N31" s="294">
        <v>4.32</v>
      </c>
      <c r="O31" s="300">
        <v>0.22939999999999999</v>
      </c>
      <c r="P31" s="300">
        <v>0.991008</v>
      </c>
      <c r="R31" s="301">
        <v>45.478991999999998</v>
      </c>
      <c r="S31" s="292"/>
      <c r="T31" s="302" t="s">
        <v>592</v>
      </c>
    </row>
    <row r="32" spans="1:20" ht="28.8" x14ac:dyDescent="0.3">
      <c r="A32" s="293" t="s">
        <v>589</v>
      </c>
      <c r="B32" s="294" t="s">
        <v>625</v>
      </c>
      <c r="C32" s="295">
        <v>8763</v>
      </c>
      <c r="D32" s="129" t="s">
        <v>24</v>
      </c>
      <c r="E32" s="296">
        <v>28.13</v>
      </c>
      <c r="F32" s="297">
        <v>29.46</v>
      </c>
      <c r="G32" s="294">
        <v>120</v>
      </c>
      <c r="H32" s="298">
        <v>3.75</v>
      </c>
      <c r="I32" s="294">
        <v>100912</v>
      </c>
      <c r="J32" s="299" t="s">
        <v>591</v>
      </c>
      <c r="K32" s="300">
        <v>32.47</v>
      </c>
      <c r="L32" s="300">
        <v>32.47</v>
      </c>
      <c r="M32" s="300">
        <v>32.47</v>
      </c>
      <c r="N32" s="294">
        <v>13.81</v>
      </c>
      <c r="O32" s="300">
        <v>0.22939999999999999</v>
      </c>
      <c r="P32" s="300">
        <v>3.1680139999999999</v>
      </c>
      <c r="R32" s="301">
        <v>29.301985999999999</v>
      </c>
      <c r="S32" s="292"/>
      <c r="T32" s="302" t="s">
        <v>626</v>
      </c>
    </row>
    <row r="33" spans="1:20" ht="28.8" x14ac:dyDescent="0.3">
      <c r="A33" s="293" t="s">
        <v>589</v>
      </c>
      <c r="B33" s="294" t="s">
        <v>627</v>
      </c>
      <c r="C33" s="295">
        <v>9315</v>
      </c>
      <c r="D33" s="129" t="s">
        <v>24</v>
      </c>
      <c r="E33" s="296">
        <v>28.35</v>
      </c>
      <c r="F33" s="297">
        <v>30.08</v>
      </c>
      <c r="G33" s="294">
        <v>216</v>
      </c>
      <c r="H33" s="298">
        <v>2.1</v>
      </c>
      <c r="I33" s="294">
        <v>100912</v>
      </c>
      <c r="J33" s="299" t="s">
        <v>591</v>
      </c>
      <c r="K33" s="300">
        <v>32.659999999999997</v>
      </c>
      <c r="L33" s="300">
        <v>32.659999999999997</v>
      </c>
      <c r="M33" s="300">
        <v>32.659999999999997</v>
      </c>
      <c r="N33" s="294">
        <v>9.6</v>
      </c>
      <c r="O33" s="300">
        <v>0.22939999999999999</v>
      </c>
      <c r="P33" s="300">
        <v>2.2022399999999998</v>
      </c>
      <c r="R33" s="301">
        <v>30.457759999999997</v>
      </c>
      <c r="S33" s="292"/>
      <c r="T33" s="302" t="s">
        <v>594</v>
      </c>
    </row>
    <row r="34" spans="1:20" ht="28.8" x14ac:dyDescent="0.3">
      <c r="A34" s="293" t="s">
        <v>589</v>
      </c>
      <c r="B34" s="294" t="s">
        <v>628</v>
      </c>
      <c r="C34" s="295">
        <v>9718</v>
      </c>
      <c r="D34" s="129" t="s">
        <v>24</v>
      </c>
      <c r="E34" s="296">
        <v>30</v>
      </c>
      <c r="F34" s="297">
        <v>31.9</v>
      </c>
      <c r="G34" s="294">
        <v>192</v>
      </c>
      <c r="H34" s="298">
        <v>2.5</v>
      </c>
      <c r="I34" s="294">
        <v>100912</v>
      </c>
      <c r="J34" s="299" t="s">
        <v>591</v>
      </c>
      <c r="K34" s="300">
        <v>38.409999999999997</v>
      </c>
      <c r="L34" s="300">
        <v>38.409999999999997</v>
      </c>
      <c r="M34" s="300">
        <v>38.409999999999997</v>
      </c>
      <c r="N34" s="294">
        <v>14.71</v>
      </c>
      <c r="O34" s="300">
        <v>0.22939999999999999</v>
      </c>
      <c r="P34" s="300">
        <v>3.3744740000000002</v>
      </c>
      <c r="R34" s="301">
        <v>35.035525999999997</v>
      </c>
      <c r="S34" s="292"/>
      <c r="T34" s="302" t="s">
        <v>592</v>
      </c>
    </row>
    <row r="35" spans="1:20" ht="28.8" x14ac:dyDescent="0.3">
      <c r="A35" s="293" t="s">
        <v>589</v>
      </c>
      <c r="B35" s="294" t="s">
        <v>629</v>
      </c>
      <c r="C35" s="295">
        <v>10204</v>
      </c>
      <c r="D35" s="129" t="s">
        <v>24</v>
      </c>
      <c r="E35" s="296">
        <v>20.25</v>
      </c>
      <c r="F35" s="297">
        <v>21.35</v>
      </c>
      <c r="G35" s="294">
        <v>240</v>
      </c>
      <c r="H35" s="298">
        <v>1.35</v>
      </c>
      <c r="I35" s="294">
        <v>100912</v>
      </c>
      <c r="J35" s="299" t="s">
        <v>591</v>
      </c>
      <c r="K35" s="300">
        <v>34.130000000000003</v>
      </c>
      <c r="L35" s="300">
        <v>34.130000000000003</v>
      </c>
      <c r="M35" s="300">
        <v>34.130000000000003</v>
      </c>
      <c r="N35" s="294">
        <v>8.5399999999999991</v>
      </c>
      <c r="O35" s="300">
        <v>0.22939999999999999</v>
      </c>
      <c r="P35" s="300">
        <v>1.9590759999999998</v>
      </c>
      <c r="R35" s="301">
        <v>32.170923999999999</v>
      </c>
      <c r="S35" s="292"/>
      <c r="T35" s="302" t="s">
        <v>596</v>
      </c>
    </row>
    <row r="36" spans="1:20" ht="28.8" x14ac:dyDescent="0.3">
      <c r="A36" s="293" t="s">
        <v>589</v>
      </c>
      <c r="B36" s="294" t="s">
        <v>630</v>
      </c>
      <c r="C36" s="295">
        <v>10988</v>
      </c>
      <c r="D36" s="129" t="s">
        <v>24</v>
      </c>
      <c r="E36" s="296">
        <v>22.5</v>
      </c>
      <c r="F36" s="297">
        <v>23.51</v>
      </c>
      <c r="G36" s="294">
        <v>288</v>
      </c>
      <c r="H36" s="298">
        <v>1.25</v>
      </c>
      <c r="I36" s="294">
        <v>100912</v>
      </c>
      <c r="J36" s="299" t="s">
        <v>591</v>
      </c>
      <c r="K36" s="300">
        <v>23.92</v>
      </c>
      <c r="L36" s="300">
        <v>23.92</v>
      </c>
      <c r="M36" s="300">
        <v>23.92</v>
      </c>
      <c r="N36" s="294">
        <v>9.94</v>
      </c>
      <c r="O36" s="300">
        <v>0.22939999999999999</v>
      </c>
      <c r="P36" s="300">
        <v>2.2802359999999999</v>
      </c>
      <c r="R36" s="301">
        <v>21.639764000000003</v>
      </c>
      <c r="S36" s="292"/>
      <c r="T36" s="302" t="s">
        <v>596</v>
      </c>
    </row>
    <row r="37" spans="1:20" ht="28.8" x14ac:dyDescent="0.3">
      <c r="A37" s="293" t="s">
        <v>589</v>
      </c>
      <c r="B37" s="294" t="s">
        <v>631</v>
      </c>
      <c r="C37" s="303">
        <v>11108</v>
      </c>
      <c r="D37" s="129" t="s">
        <v>24</v>
      </c>
      <c r="E37" s="296">
        <v>33.75</v>
      </c>
      <c r="F37" s="297">
        <v>35.19</v>
      </c>
      <c r="G37" s="294">
        <v>240</v>
      </c>
      <c r="H37" s="298">
        <v>2.25</v>
      </c>
      <c r="I37" s="294">
        <v>100912</v>
      </c>
      <c r="J37" s="299" t="s">
        <v>591</v>
      </c>
      <c r="K37" s="300">
        <v>39.61</v>
      </c>
      <c r="L37" s="300">
        <v>39.61</v>
      </c>
      <c r="M37" s="300">
        <v>39.61</v>
      </c>
      <c r="N37" s="294">
        <v>16.559999999999999</v>
      </c>
      <c r="O37" s="300">
        <v>0.22939999999999999</v>
      </c>
      <c r="P37" s="300">
        <v>3.7988639999999996</v>
      </c>
      <c r="R37" s="301">
        <v>35.811135999999998</v>
      </c>
      <c r="S37" s="292"/>
      <c r="T37" s="302" t="s">
        <v>592</v>
      </c>
    </row>
    <row r="38" spans="1:20" ht="14.4" x14ac:dyDescent="0.3">
      <c r="A38" s="293" t="s">
        <v>589</v>
      </c>
      <c r="B38" s="294" t="s">
        <v>622</v>
      </c>
      <c r="C38" s="295">
        <v>11439</v>
      </c>
      <c r="D38" s="129" t="s">
        <v>24</v>
      </c>
      <c r="E38" s="296">
        <v>22.5</v>
      </c>
      <c r="F38" s="297">
        <v>23.51</v>
      </c>
      <c r="G38" s="294">
        <v>240</v>
      </c>
      <c r="H38" s="298">
        <v>1.5</v>
      </c>
      <c r="I38" s="294">
        <v>100912</v>
      </c>
      <c r="J38" s="299" t="s">
        <v>591</v>
      </c>
      <c r="K38" s="300">
        <v>28.43</v>
      </c>
      <c r="L38" s="300">
        <v>28.43</v>
      </c>
      <c r="M38" s="300">
        <v>28.43</v>
      </c>
      <c r="N38" s="294">
        <v>11.43</v>
      </c>
      <c r="O38" s="300">
        <v>0.22939999999999999</v>
      </c>
      <c r="P38" s="300">
        <v>2.622042</v>
      </c>
      <c r="R38" s="301">
        <v>25.807957999999999</v>
      </c>
      <c r="S38" s="292"/>
      <c r="T38" s="302" t="s">
        <v>603</v>
      </c>
    </row>
    <row r="39" spans="1:20" ht="28.8" x14ac:dyDescent="0.3">
      <c r="A39" s="293" t="s">
        <v>589</v>
      </c>
      <c r="B39" s="294" t="s">
        <v>632</v>
      </c>
      <c r="C39" s="303">
        <v>11568</v>
      </c>
      <c r="D39" s="129" t="s">
        <v>24</v>
      </c>
      <c r="E39" s="296">
        <v>36</v>
      </c>
      <c r="F39" s="297">
        <v>37.76</v>
      </c>
      <c r="G39" s="294">
        <v>256</v>
      </c>
      <c r="H39" s="298">
        <v>2.25</v>
      </c>
      <c r="I39" s="294">
        <v>100912</v>
      </c>
      <c r="J39" s="299" t="s">
        <v>591</v>
      </c>
      <c r="K39" s="300">
        <v>40.699999999999996</v>
      </c>
      <c r="L39" s="300">
        <v>40.699999999999996</v>
      </c>
      <c r="M39" s="300">
        <v>40.699999999999996</v>
      </c>
      <c r="N39" s="294">
        <v>17.66</v>
      </c>
      <c r="O39" s="300">
        <v>0.22939999999999999</v>
      </c>
      <c r="P39" s="300">
        <v>4.0512040000000002</v>
      </c>
      <c r="R39" s="301">
        <v>36.648795999999997</v>
      </c>
      <c r="S39" s="292"/>
      <c r="T39" s="302" t="s">
        <v>592</v>
      </c>
    </row>
    <row r="40" spans="1:20" ht="28.8" x14ac:dyDescent="0.3">
      <c r="A40" s="293" t="s">
        <v>589</v>
      </c>
      <c r="B40" s="294" t="s">
        <v>633</v>
      </c>
      <c r="C40" s="303">
        <v>11782</v>
      </c>
      <c r="D40" s="129" t="s">
        <v>24</v>
      </c>
      <c r="E40" s="296">
        <v>27</v>
      </c>
      <c r="F40" s="297">
        <v>28.1</v>
      </c>
      <c r="G40" s="294">
        <v>180</v>
      </c>
      <c r="H40" s="298">
        <v>2.4</v>
      </c>
      <c r="I40" s="294">
        <v>100912</v>
      </c>
      <c r="J40" s="299" t="s">
        <v>591</v>
      </c>
      <c r="K40" s="300">
        <v>32.92</v>
      </c>
      <c r="L40" s="300">
        <v>32.92</v>
      </c>
      <c r="M40" s="300">
        <v>32.92</v>
      </c>
      <c r="N40" s="294">
        <v>13.22</v>
      </c>
      <c r="O40" s="300">
        <v>0.22939999999999999</v>
      </c>
      <c r="P40" s="300">
        <v>3.0326680000000001</v>
      </c>
      <c r="R40" s="301">
        <v>29.887332000000001</v>
      </c>
      <c r="S40" s="292"/>
      <c r="T40" s="302" t="s">
        <v>592</v>
      </c>
    </row>
    <row r="41" spans="1:20" ht="28.8" x14ac:dyDescent="0.3">
      <c r="A41" s="293" t="s">
        <v>589</v>
      </c>
      <c r="B41" s="294" t="s">
        <v>634</v>
      </c>
      <c r="C41" s="303">
        <v>12194</v>
      </c>
      <c r="D41" s="129" t="s">
        <v>24</v>
      </c>
      <c r="E41" s="296">
        <v>18.75</v>
      </c>
      <c r="F41" s="297">
        <v>20.04</v>
      </c>
      <c r="G41" s="294">
        <v>250</v>
      </c>
      <c r="H41" s="298">
        <v>1.2</v>
      </c>
      <c r="I41" s="294">
        <v>100912</v>
      </c>
      <c r="J41" s="299" t="s">
        <v>591</v>
      </c>
      <c r="K41" s="300">
        <v>20.86</v>
      </c>
      <c r="L41" s="300">
        <v>20.86</v>
      </c>
      <c r="M41" s="300">
        <v>20.86</v>
      </c>
      <c r="N41" s="294">
        <v>9.2799999999999994</v>
      </c>
      <c r="O41" s="300">
        <v>0.22939999999999999</v>
      </c>
      <c r="P41" s="300">
        <v>2.1288319999999996</v>
      </c>
      <c r="R41" s="301">
        <v>18.731168</v>
      </c>
      <c r="S41" s="292"/>
      <c r="T41" s="302" t="s">
        <v>596</v>
      </c>
    </row>
    <row r="42" spans="1:20" ht="43.2" x14ac:dyDescent="0.3">
      <c r="A42" s="293" t="s">
        <v>589</v>
      </c>
      <c r="B42" s="294" t="s">
        <v>635</v>
      </c>
      <c r="C42" s="295">
        <v>12549</v>
      </c>
      <c r="D42" s="129" t="s">
        <v>24</v>
      </c>
      <c r="E42" s="296">
        <v>28.35</v>
      </c>
      <c r="F42" s="297">
        <v>30.08</v>
      </c>
      <c r="G42" s="294">
        <v>336</v>
      </c>
      <c r="H42" s="298">
        <v>1.35</v>
      </c>
      <c r="I42" s="294">
        <v>100912</v>
      </c>
      <c r="J42" s="299" t="s">
        <v>591</v>
      </c>
      <c r="K42" s="300">
        <v>39.799999999999997</v>
      </c>
      <c r="L42" s="300">
        <v>39.799999999999997</v>
      </c>
      <c r="M42" s="300">
        <v>39.799999999999997</v>
      </c>
      <c r="N42" s="294">
        <v>10.36</v>
      </c>
      <c r="O42" s="300">
        <v>0.22939999999999999</v>
      </c>
      <c r="P42" s="300">
        <v>2.3765839999999998</v>
      </c>
      <c r="R42" s="301">
        <v>37.423415999999996</v>
      </c>
      <c r="S42" s="292"/>
      <c r="T42" s="302" t="s">
        <v>596</v>
      </c>
    </row>
    <row r="43" spans="1:20" ht="43.2" x14ac:dyDescent="0.3">
      <c r="A43" s="293" t="s">
        <v>589</v>
      </c>
      <c r="B43" s="294" t="s">
        <v>636</v>
      </c>
      <c r="C43" s="295">
        <v>12619</v>
      </c>
      <c r="D43" s="129" t="s">
        <v>24</v>
      </c>
      <c r="E43" s="296">
        <v>28.88</v>
      </c>
      <c r="F43" s="297">
        <v>30.61</v>
      </c>
      <c r="G43" s="294">
        <v>168</v>
      </c>
      <c r="H43" s="298">
        <v>2.75</v>
      </c>
      <c r="I43" s="294">
        <v>100912</v>
      </c>
      <c r="J43" s="299" t="s">
        <v>591</v>
      </c>
      <c r="K43" s="300">
        <v>34.119999999999997</v>
      </c>
      <c r="L43" s="300">
        <v>34.119999999999997</v>
      </c>
      <c r="M43" s="300">
        <v>34.119999999999997</v>
      </c>
      <c r="N43" s="294">
        <v>5.39</v>
      </c>
      <c r="O43" s="300">
        <v>0.22939999999999999</v>
      </c>
      <c r="P43" s="300">
        <v>1.2364659999999998</v>
      </c>
      <c r="R43" s="301">
        <v>32.883533999999997</v>
      </c>
      <c r="S43" s="292"/>
      <c r="T43" s="302" t="s">
        <v>637</v>
      </c>
    </row>
    <row r="44" spans="1:20" ht="28.8" x14ac:dyDescent="0.3">
      <c r="A44" s="293" t="s">
        <v>589</v>
      </c>
      <c r="B44" s="294" t="s">
        <v>638</v>
      </c>
      <c r="C44" s="295">
        <v>13370</v>
      </c>
      <c r="D44" s="129" t="s">
        <v>24</v>
      </c>
      <c r="E44" s="296">
        <v>36.75</v>
      </c>
      <c r="F44" s="297">
        <v>38.700000000000003</v>
      </c>
      <c r="G44" s="294">
        <v>240</v>
      </c>
      <c r="H44" s="298">
        <v>2.4</v>
      </c>
      <c r="I44" s="294">
        <v>100912</v>
      </c>
      <c r="J44" s="299" t="s">
        <v>591</v>
      </c>
      <c r="K44" s="300">
        <v>46.221754236274194</v>
      </c>
      <c r="L44" s="300">
        <v>46.221754236274194</v>
      </c>
      <c r="M44" s="300">
        <v>46.221754236274194</v>
      </c>
      <c r="N44" s="294">
        <v>17.12</v>
      </c>
      <c r="O44" s="300">
        <v>0.22939999999999999</v>
      </c>
      <c r="P44" s="300">
        <v>3.9273280000000002</v>
      </c>
      <c r="R44" s="301">
        <v>42.294426236274191</v>
      </c>
      <c r="S44" s="292"/>
      <c r="T44" s="302" t="s">
        <v>605</v>
      </c>
    </row>
    <row r="45" spans="1:20" ht="43.2" x14ac:dyDescent="0.3">
      <c r="A45" s="293" t="s">
        <v>589</v>
      </c>
      <c r="B45" s="294" t="s">
        <v>639</v>
      </c>
      <c r="C45" s="295">
        <v>13457</v>
      </c>
      <c r="D45" s="129" t="s">
        <v>24</v>
      </c>
      <c r="E45" s="296">
        <v>29.58</v>
      </c>
      <c r="F45" s="297">
        <v>31.32</v>
      </c>
      <c r="G45" s="294">
        <v>182</v>
      </c>
      <c r="H45" s="298">
        <v>2.6</v>
      </c>
      <c r="I45" s="294">
        <v>100912</v>
      </c>
      <c r="J45" s="299" t="s">
        <v>591</v>
      </c>
      <c r="K45" s="300">
        <v>31.75</v>
      </c>
      <c r="L45" s="300">
        <v>31.75</v>
      </c>
      <c r="M45" s="300">
        <v>31.75</v>
      </c>
      <c r="N45" s="294">
        <v>11.67</v>
      </c>
      <c r="O45" s="300">
        <v>0.22939999999999999</v>
      </c>
      <c r="P45" s="300">
        <v>2.677098</v>
      </c>
      <c r="R45" s="301">
        <v>29.072901999999999</v>
      </c>
      <c r="S45" s="292"/>
      <c r="T45" s="302" t="s">
        <v>640</v>
      </c>
    </row>
    <row r="46" spans="1:20" ht="57.6" x14ac:dyDescent="0.3">
      <c r="A46" s="293" t="s">
        <v>589</v>
      </c>
      <c r="B46" s="294" t="s">
        <v>641</v>
      </c>
      <c r="C46" s="303">
        <v>13709</v>
      </c>
      <c r="D46" s="129" t="s">
        <v>24</v>
      </c>
      <c r="E46" s="296">
        <v>21.88</v>
      </c>
      <c r="F46" s="297">
        <v>23.09</v>
      </c>
      <c r="G46" s="294">
        <v>140</v>
      </c>
      <c r="H46" s="298">
        <v>2.5</v>
      </c>
      <c r="I46" s="294">
        <v>100912</v>
      </c>
      <c r="J46" s="299" t="s">
        <v>591</v>
      </c>
      <c r="K46" s="300">
        <v>36.81</v>
      </c>
      <c r="L46" s="300">
        <v>36.81</v>
      </c>
      <c r="M46" s="300">
        <v>36.81</v>
      </c>
      <c r="N46" s="294">
        <v>5.47</v>
      </c>
      <c r="O46" s="300">
        <v>0.22939999999999999</v>
      </c>
      <c r="P46" s="300">
        <v>1.254818</v>
      </c>
      <c r="R46" s="301">
        <v>35.555182000000002</v>
      </c>
      <c r="S46" s="292"/>
      <c r="T46" s="302" t="s">
        <v>592</v>
      </c>
    </row>
    <row r="47" spans="1:20" ht="28.8" x14ac:dyDescent="0.3">
      <c r="A47" s="293" t="s">
        <v>589</v>
      </c>
      <c r="B47" s="294" t="s">
        <v>642</v>
      </c>
      <c r="C47" s="295">
        <v>13717</v>
      </c>
      <c r="D47" s="129" t="s">
        <v>24</v>
      </c>
      <c r="E47" s="296">
        <v>30.38</v>
      </c>
      <c r="F47" s="297">
        <v>32.130000000000003</v>
      </c>
      <c r="G47" s="294">
        <v>216</v>
      </c>
      <c r="H47" s="298">
        <v>2.25</v>
      </c>
      <c r="I47" s="294">
        <v>100912</v>
      </c>
      <c r="J47" s="299" t="s">
        <v>591</v>
      </c>
      <c r="K47" s="300">
        <v>42.532507063932748</v>
      </c>
      <c r="L47" s="300">
        <v>42.532507063932748</v>
      </c>
      <c r="M47" s="300">
        <v>42.532507063932748</v>
      </c>
      <c r="N47" s="294">
        <v>2.4300000000000002</v>
      </c>
      <c r="O47" s="300">
        <v>0.22939999999999999</v>
      </c>
      <c r="P47" s="300">
        <v>0.55744199999999999</v>
      </c>
      <c r="R47" s="301">
        <v>41.975065063932746</v>
      </c>
      <c r="S47" s="292"/>
      <c r="T47" s="302" t="s">
        <v>605</v>
      </c>
    </row>
    <row r="48" spans="1:20" ht="72" x14ac:dyDescent="0.3">
      <c r="A48" s="293" t="s">
        <v>589</v>
      </c>
      <c r="B48" s="294" t="s">
        <v>643</v>
      </c>
      <c r="C48" s="295">
        <v>13862</v>
      </c>
      <c r="D48" s="129" t="s">
        <v>24</v>
      </c>
      <c r="E48" s="296">
        <v>17.329999999999998</v>
      </c>
      <c r="F48" s="297">
        <v>19</v>
      </c>
      <c r="G48" s="294">
        <v>126</v>
      </c>
      <c r="H48" s="298">
        <v>2.2000000000000002</v>
      </c>
      <c r="I48" s="294">
        <v>100912</v>
      </c>
      <c r="J48" s="299" t="s">
        <v>591</v>
      </c>
      <c r="K48" s="300">
        <v>46.47</v>
      </c>
      <c r="L48" s="300">
        <v>46.47</v>
      </c>
      <c r="M48" s="300">
        <v>46.47</v>
      </c>
      <c r="N48" s="294">
        <v>4.33</v>
      </c>
      <c r="O48" s="300">
        <v>0.22939999999999999</v>
      </c>
      <c r="P48" s="300">
        <v>0.99330200000000002</v>
      </c>
      <c r="R48" s="301">
        <v>45.476697999999999</v>
      </c>
      <c r="S48" s="292"/>
      <c r="T48" s="302" t="s">
        <v>592</v>
      </c>
    </row>
    <row r="49" spans="1:20" ht="28.8" x14ac:dyDescent="0.3">
      <c r="A49" s="293" t="s">
        <v>589</v>
      </c>
      <c r="B49" s="294" t="s">
        <v>644</v>
      </c>
      <c r="C49" s="303">
        <v>13918</v>
      </c>
      <c r="D49" s="129" t="s">
        <v>24</v>
      </c>
      <c r="E49" s="296">
        <v>25</v>
      </c>
      <c r="F49" s="297">
        <v>26.23</v>
      </c>
      <c r="G49" s="294">
        <v>160</v>
      </c>
      <c r="H49" s="298">
        <v>2.5</v>
      </c>
      <c r="I49" s="294">
        <v>100912</v>
      </c>
      <c r="J49" s="299" t="s">
        <v>591</v>
      </c>
      <c r="K49" s="300">
        <v>21.64</v>
      </c>
      <c r="L49" s="300">
        <v>21.64</v>
      </c>
      <c r="M49" s="300">
        <v>21.64</v>
      </c>
      <c r="N49" s="294">
        <v>11.56</v>
      </c>
      <c r="O49" s="300">
        <v>0.22939999999999999</v>
      </c>
      <c r="P49" s="300">
        <v>2.6518640000000002</v>
      </c>
      <c r="R49" s="301">
        <v>18.988136000000001</v>
      </c>
      <c r="S49" s="292"/>
      <c r="T49" s="302" t="s">
        <v>592</v>
      </c>
    </row>
    <row r="50" spans="1:20" ht="43.2" x14ac:dyDescent="0.3">
      <c r="A50" s="293" t="s">
        <v>589</v>
      </c>
      <c r="B50" s="294" t="s">
        <v>645</v>
      </c>
      <c r="C50" s="303">
        <v>13940</v>
      </c>
      <c r="D50" s="129" t="s">
        <v>24</v>
      </c>
      <c r="E50" s="296">
        <v>22.75</v>
      </c>
      <c r="F50" s="297">
        <v>23.98</v>
      </c>
      <c r="G50" s="294">
        <v>140</v>
      </c>
      <c r="H50" s="298">
        <v>2.6</v>
      </c>
      <c r="I50" s="294">
        <v>100912</v>
      </c>
      <c r="J50" s="299" t="s">
        <v>591</v>
      </c>
      <c r="K50" s="300">
        <v>28.72</v>
      </c>
      <c r="L50" s="300">
        <v>28.72</v>
      </c>
      <c r="M50" s="300">
        <v>28.72</v>
      </c>
      <c r="N50" s="294">
        <v>9.85</v>
      </c>
      <c r="O50" s="300">
        <v>0.22939999999999999</v>
      </c>
      <c r="P50" s="300">
        <v>2.2595899999999998</v>
      </c>
      <c r="R50" s="301">
        <v>26.46041</v>
      </c>
      <c r="S50" s="292"/>
      <c r="T50" s="302" t="s">
        <v>592</v>
      </c>
    </row>
    <row r="51" spans="1:20" ht="28.8" x14ac:dyDescent="0.3">
      <c r="A51" s="293" t="s">
        <v>589</v>
      </c>
      <c r="B51" s="294" t="s">
        <v>646</v>
      </c>
      <c r="C51" s="303">
        <v>14006</v>
      </c>
      <c r="D51" s="129" t="s">
        <v>24</v>
      </c>
      <c r="E51" s="296">
        <v>19.13</v>
      </c>
      <c r="F51" s="297">
        <v>21.32</v>
      </c>
      <c r="G51" s="294">
        <v>144</v>
      </c>
      <c r="H51" s="298">
        <v>2.125</v>
      </c>
      <c r="I51" s="294">
        <v>100912</v>
      </c>
      <c r="J51" s="299" t="s">
        <v>591</v>
      </c>
      <c r="K51" s="300">
        <v>30.77</v>
      </c>
      <c r="L51" s="300">
        <v>30.77</v>
      </c>
      <c r="M51" s="300">
        <v>30.77</v>
      </c>
      <c r="N51" s="294">
        <v>10.49</v>
      </c>
      <c r="O51" s="300">
        <v>0.22939999999999999</v>
      </c>
      <c r="P51" s="300">
        <v>2.406406</v>
      </c>
      <c r="R51" s="301">
        <v>28.363593999999999</v>
      </c>
      <c r="S51" s="292"/>
      <c r="T51" s="302" t="s">
        <v>592</v>
      </c>
    </row>
    <row r="52" spans="1:20" ht="43.2" x14ac:dyDescent="0.3">
      <c r="A52" s="293" t="s">
        <v>589</v>
      </c>
      <c r="B52" s="294" t="s">
        <v>647</v>
      </c>
      <c r="C52" s="303">
        <v>14007</v>
      </c>
      <c r="D52" s="129" t="s">
        <v>24</v>
      </c>
      <c r="E52" s="296">
        <v>17</v>
      </c>
      <c r="F52" s="297">
        <v>18.47</v>
      </c>
      <c r="G52" s="294">
        <v>128</v>
      </c>
      <c r="H52" s="298">
        <v>2.125</v>
      </c>
      <c r="I52" s="294">
        <v>100912</v>
      </c>
      <c r="J52" s="299" t="s">
        <v>591</v>
      </c>
      <c r="K52" s="300">
        <v>29.740000000000002</v>
      </c>
      <c r="L52" s="300">
        <v>29.740000000000002</v>
      </c>
      <c r="M52" s="300">
        <v>29.740000000000002</v>
      </c>
      <c r="N52" s="294">
        <v>9.26</v>
      </c>
      <c r="O52" s="300">
        <v>0.22939999999999999</v>
      </c>
      <c r="P52" s="300">
        <v>2.124244</v>
      </c>
      <c r="R52" s="301">
        <v>27.615756000000001</v>
      </c>
      <c r="S52" s="292"/>
      <c r="T52" s="302" t="s">
        <v>592</v>
      </c>
    </row>
    <row r="53" spans="1:20" ht="43.2" x14ac:dyDescent="0.3">
      <c r="A53" s="293" t="s">
        <v>589</v>
      </c>
      <c r="B53" s="294" t="s">
        <v>648</v>
      </c>
      <c r="C53" s="303">
        <v>14010</v>
      </c>
      <c r="D53" s="129" t="s">
        <v>24</v>
      </c>
      <c r="E53" s="296">
        <v>26.4</v>
      </c>
      <c r="F53" s="297">
        <v>28.13</v>
      </c>
      <c r="G53" s="294">
        <v>192</v>
      </c>
      <c r="H53" s="298">
        <v>2.2000000000000002</v>
      </c>
      <c r="I53" s="294">
        <v>100912</v>
      </c>
      <c r="J53" s="299" t="s">
        <v>591</v>
      </c>
      <c r="K53" s="300">
        <v>37.130000000000003</v>
      </c>
      <c r="L53" s="300">
        <v>37.130000000000003</v>
      </c>
      <c r="M53" s="300">
        <v>37.130000000000003</v>
      </c>
      <c r="N53" s="294">
        <v>15.01</v>
      </c>
      <c r="O53" s="300">
        <v>0.22939999999999999</v>
      </c>
      <c r="P53" s="300">
        <v>3.4432939999999999</v>
      </c>
      <c r="R53" s="301">
        <v>33.686706000000001</v>
      </c>
      <c r="S53" s="292"/>
      <c r="T53" s="302" t="s">
        <v>592</v>
      </c>
    </row>
    <row r="54" spans="1:20" ht="72" x14ac:dyDescent="0.3">
      <c r="A54" s="293" t="s">
        <v>589</v>
      </c>
      <c r="B54" s="294" t="s">
        <v>649</v>
      </c>
      <c r="C54" s="303">
        <v>14078</v>
      </c>
      <c r="D54" s="129" t="s">
        <v>24</v>
      </c>
      <c r="E54" s="296">
        <v>17.329999999999998</v>
      </c>
      <c r="F54" s="297">
        <v>19</v>
      </c>
      <c r="G54" s="294">
        <v>126</v>
      </c>
      <c r="H54" s="298">
        <v>2.2000000000000002</v>
      </c>
      <c r="I54" s="294">
        <v>100912</v>
      </c>
      <c r="J54" s="299" t="s">
        <v>591</v>
      </c>
      <c r="K54" s="300">
        <v>46.47</v>
      </c>
      <c r="L54" s="300">
        <v>46.47</v>
      </c>
      <c r="M54" s="300">
        <v>46.47</v>
      </c>
      <c r="N54" s="294">
        <v>4.41</v>
      </c>
      <c r="O54" s="300">
        <v>0.22939999999999999</v>
      </c>
      <c r="P54" s="300">
        <v>1.0116540000000001</v>
      </c>
      <c r="R54" s="301">
        <v>45.458345999999999</v>
      </c>
      <c r="S54" s="292"/>
      <c r="T54" s="302" t="s">
        <v>592</v>
      </c>
    </row>
    <row r="55" spans="1:20" ht="28.8" x14ac:dyDescent="0.3">
      <c r="A55" s="293" t="s">
        <v>589</v>
      </c>
      <c r="B55" s="294" t="s">
        <v>650</v>
      </c>
      <c r="C55" s="303">
        <v>14839</v>
      </c>
      <c r="D55" s="129" t="s">
        <v>24</v>
      </c>
      <c r="E55" s="296">
        <v>12.86</v>
      </c>
      <c r="F55" s="297">
        <v>14.49</v>
      </c>
      <c r="G55" s="294">
        <v>84</v>
      </c>
      <c r="H55" s="298">
        <v>2.4500000000000002</v>
      </c>
      <c r="I55" s="294">
        <v>100912</v>
      </c>
      <c r="J55" s="299" t="s">
        <v>591</v>
      </c>
      <c r="K55" s="300">
        <v>28.31</v>
      </c>
      <c r="L55" s="300">
        <v>28.31</v>
      </c>
      <c r="M55" s="300">
        <v>28.31</v>
      </c>
      <c r="N55" s="294">
        <v>5.58</v>
      </c>
      <c r="O55" s="300">
        <v>0.22939999999999999</v>
      </c>
      <c r="P55" s="300">
        <v>1.280052</v>
      </c>
      <c r="R55" s="301">
        <v>27.029947999999997</v>
      </c>
      <c r="S55" s="292"/>
      <c r="T55" s="302" t="s">
        <v>592</v>
      </c>
    </row>
    <row r="56" spans="1:20" ht="57.6" x14ac:dyDescent="0.3">
      <c r="A56" s="293" t="s">
        <v>589</v>
      </c>
      <c r="B56" s="294" t="s">
        <v>651</v>
      </c>
      <c r="C56" s="303">
        <v>14858</v>
      </c>
      <c r="D56" s="129" t="s">
        <v>24</v>
      </c>
      <c r="E56" s="296">
        <v>29.58</v>
      </c>
      <c r="F56" s="297">
        <v>31.32</v>
      </c>
      <c r="G56" s="294">
        <v>182</v>
      </c>
      <c r="H56" s="298">
        <v>2.6</v>
      </c>
      <c r="I56" s="294">
        <v>100912</v>
      </c>
      <c r="J56" s="299" t="s">
        <v>591</v>
      </c>
      <c r="K56" s="300">
        <v>32.31</v>
      </c>
      <c r="L56" s="300">
        <v>32.31</v>
      </c>
      <c r="M56" s="300">
        <v>32.31</v>
      </c>
      <c r="N56" s="294">
        <v>13.16</v>
      </c>
      <c r="O56" s="300">
        <v>0.22939999999999999</v>
      </c>
      <c r="P56" s="300">
        <v>3.018904</v>
      </c>
      <c r="R56" s="301">
        <v>29.291096000000003</v>
      </c>
      <c r="S56" s="292"/>
      <c r="T56" s="302" t="s">
        <v>640</v>
      </c>
    </row>
    <row r="57" spans="1:20" ht="28.8" x14ac:dyDescent="0.3">
      <c r="A57" s="293" t="s">
        <v>589</v>
      </c>
      <c r="B57" s="294" t="s">
        <v>652</v>
      </c>
      <c r="C57" s="303">
        <v>15191</v>
      </c>
      <c r="D57" s="129" t="s">
        <v>24</v>
      </c>
      <c r="E57" s="296">
        <v>18</v>
      </c>
      <c r="F57" s="297">
        <v>19.79</v>
      </c>
      <c r="G57" s="294">
        <v>144</v>
      </c>
      <c r="H57" s="298">
        <v>2</v>
      </c>
      <c r="I57" s="294">
        <v>100912</v>
      </c>
      <c r="J57" s="299" t="s">
        <v>591</v>
      </c>
      <c r="K57" s="300">
        <v>34.07</v>
      </c>
      <c r="L57" s="300">
        <v>34.07</v>
      </c>
      <c r="M57" s="300">
        <v>34.07</v>
      </c>
      <c r="N57" s="294">
        <v>10.85</v>
      </c>
      <c r="O57" s="300">
        <v>0.22939999999999999</v>
      </c>
      <c r="P57" s="300">
        <v>2.4889899999999998</v>
      </c>
      <c r="R57" s="301">
        <v>31.581009999999999</v>
      </c>
      <c r="S57" s="292"/>
      <c r="T57" s="302" t="s">
        <v>592</v>
      </c>
    </row>
    <row r="58" spans="1:20" ht="43.2" x14ac:dyDescent="0.3">
      <c r="A58" s="293" t="s">
        <v>589</v>
      </c>
      <c r="B58" s="294" t="s">
        <v>653</v>
      </c>
      <c r="C58" s="303">
        <v>16197</v>
      </c>
      <c r="D58" s="129" t="s">
        <v>24</v>
      </c>
      <c r="E58" s="296">
        <v>16.2</v>
      </c>
      <c r="F58" s="297">
        <v>18.2</v>
      </c>
      <c r="G58" s="294">
        <v>96</v>
      </c>
      <c r="H58" s="298">
        <v>2.7</v>
      </c>
      <c r="I58" s="294">
        <v>100912</v>
      </c>
      <c r="J58" s="299" t="s">
        <v>591</v>
      </c>
      <c r="K58" s="300">
        <v>32.35</v>
      </c>
      <c r="L58" s="300">
        <v>32.35</v>
      </c>
      <c r="M58" s="300">
        <v>32.35</v>
      </c>
      <c r="N58" s="294">
        <v>8.5</v>
      </c>
      <c r="O58" s="300">
        <v>0.22939999999999999</v>
      </c>
      <c r="P58" s="300">
        <v>1.9499</v>
      </c>
      <c r="R58" s="301">
        <v>30.400100000000002</v>
      </c>
      <c r="S58" s="292"/>
      <c r="T58" s="302" t="s">
        <v>654</v>
      </c>
    </row>
    <row r="59" spans="1:20" ht="43.2" x14ac:dyDescent="0.3">
      <c r="A59" s="293" t="s">
        <v>589</v>
      </c>
      <c r="B59" s="294" t="s">
        <v>655</v>
      </c>
      <c r="C59" s="303">
        <v>16206</v>
      </c>
      <c r="D59" s="129" t="s">
        <v>24</v>
      </c>
      <c r="E59" s="296">
        <v>21</v>
      </c>
      <c r="F59" s="297">
        <v>22.1</v>
      </c>
      <c r="G59" s="294">
        <v>240</v>
      </c>
      <c r="H59" s="298">
        <v>1.4</v>
      </c>
      <c r="I59" s="294">
        <v>100912</v>
      </c>
      <c r="J59" s="299" t="s">
        <v>591</v>
      </c>
      <c r="K59" s="300">
        <v>24</v>
      </c>
      <c r="L59" s="300">
        <v>24</v>
      </c>
      <c r="M59" s="300">
        <v>24</v>
      </c>
      <c r="N59" s="294">
        <v>9.18</v>
      </c>
      <c r="O59" s="300">
        <v>0.22939999999999999</v>
      </c>
      <c r="P59" s="300">
        <v>2.1058919999999999</v>
      </c>
      <c r="R59" s="301">
        <v>21.894107999999999</v>
      </c>
      <c r="S59" s="292"/>
      <c r="T59" s="302" t="s">
        <v>596</v>
      </c>
    </row>
    <row r="60" spans="1:20" ht="28.8" x14ac:dyDescent="0.3">
      <c r="A60" s="293" t="s">
        <v>589</v>
      </c>
      <c r="B60" s="294" t="s">
        <v>656</v>
      </c>
      <c r="C60" s="295">
        <v>16280</v>
      </c>
      <c r="D60" s="129" t="s">
        <v>24</v>
      </c>
      <c r="E60" s="296">
        <v>33.75</v>
      </c>
      <c r="F60" s="297">
        <v>35.56</v>
      </c>
      <c r="G60" s="294">
        <v>216</v>
      </c>
      <c r="H60" s="298">
        <v>2.5</v>
      </c>
      <c r="I60" s="294">
        <v>100912</v>
      </c>
      <c r="J60" s="299" t="s">
        <v>591</v>
      </c>
      <c r="K60" s="300">
        <v>33.89</v>
      </c>
      <c r="L60" s="300">
        <v>33.89</v>
      </c>
      <c r="M60" s="300">
        <v>33.89</v>
      </c>
      <c r="N60" s="294">
        <v>6.53</v>
      </c>
      <c r="O60" s="300">
        <v>0.22939999999999999</v>
      </c>
      <c r="P60" s="300">
        <v>1.4979819999999999</v>
      </c>
      <c r="R60" s="301">
        <v>32.392018</v>
      </c>
      <c r="S60" s="292"/>
      <c r="T60" s="302" t="s">
        <v>657</v>
      </c>
    </row>
    <row r="61" spans="1:20" ht="14.4" x14ac:dyDescent="0.3">
      <c r="A61" s="293" t="s">
        <v>589</v>
      </c>
      <c r="B61" s="294" t="s">
        <v>658</v>
      </c>
      <c r="C61" s="295">
        <v>16317</v>
      </c>
      <c r="D61" s="129" t="s">
        <v>24</v>
      </c>
      <c r="E61" s="296">
        <v>19.53</v>
      </c>
      <c r="F61" s="297">
        <v>20.73</v>
      </c>
      <c r="G61" s="294">
        <v>250</v>
      </c>
      <c r="H61" s="298">
        <v>1.25</v>
      </c>
      <c r="I61" s="294">
        <v>100912</v>
      </c>
      <c r="J61" s="299" t="s">
        <v>591</v>
      </c>
      <c r="K61" s="300">
        <v>21</v>
      </c>
      <c r="L61" s="300">
        <v>21</v>
      </c>
      <c r="M61" s="300">
        <v>21</v>
      </c>
      <c r="N61" s="294">
        <v>8.5299999999999994</v>
      </c>
      <c r="O61" s="300">
        <v>0.22939999999999999</v>
      </c>
      <c r="P61" s="300">
        <v>1.9567819999999998</v>
      </c>
      <c r="R61" s="301">
        <v>19.043218</v>
      </c>
      <c r="S61" s="292"/>
      <c r="T61" s="302" t="s">
        <v>607</v>
      </c>
    </row>
    <row r="62" spans="1:20" ht="28.8" x14ac:dyDescent="0.3">
      <c r="A62" s="293" t="s">
        <v>589</v>
      </c>
      <c r="B62" s="294" t="s">
        <v>659</v>
      </c>
      <c r="C62" s="295">
        <v>16387</v>
      </c>
      <c r="D62" s="129" t="s">
        <v>24</v>
      </c>
      <c r="E62" s="296">
        <v>33</v>
      </c>
      <c r="F62" s="297">
        <v>34.93</v>
      </c>
      <c r="G62" s="294">
        <v>96</v>
      </c>
      <c r="H62" s="298">
        <v>5.5</v>
      </c>
      <c r="I62" s="294">
        <v>100912</v>
      </c>
      <c r="J62" s="299" t="s">
        <v>591</v>
      </c>
      <c r="K62" s="300">
        <v>42.82</v>
      </c>
      <c r="L62" s="300">
        <v>42.82</v>
      </c>
      <c r="M62" s="300">
        <v>42.82</v>
      </c>
      <c r="N62" s="294">
        <v>16.68</v>
      </c>
      <c r="O62" s="300">
        <v>0.22939999999999999</v>
      </c>
      <c r="P62" s="300">
        <v>3.8263919999999998</v>
      </c>
      <c r="R62" s="301">
        <v>38.993608000000002</v>
      </c>
      <c r="S62" s="292"/>
      <c r="T62" s="302" t="s">
        <v>660</v>
      </c>
    </row>
    <row r="63" spans="1:20" ht="28.8" x14ac:dyDescent="0.3">
      <c r="A63" s="293" t="s">
        <v>589</v>
      </c>
      <c r="B63" s="294" t="s">
        <v>661</v>
      </c>
      <c r="C63" s="295">
        <v>16830</v>
      </c>
      <c r="D63" s="129" t="s">
        <v>24</v>
      </c>
      <c r="E63" s="296">
        <v>19.53</v>
      </c>
      <c r="F63" s="297">
        <v>21.728999999999999</v>
      </c>
      <c r="G63" s="294">
        <v>250</v>
      </c>
      <c r="H63" s="298">
        <v>1.25</v>
      </c>
      <c r="I63" s="294">
        <v>100912</v>
      </c>
      <c r="J63" s="299" t="s">
        <v>591</v>
      </c>
      <c r="K63" s="300">
        <v>22</v>
      </c>
      <c r="L63" s="300">
        <v>22</v>
      </c>
      <c r="M63" s="300">
        <v>22</v>
      </c>
      <c r="N63" s="294">
        <v>8.56</v>
      </c>
      <c r="O63" s="300">
        <v>0.22939999999999999</v>
      </c>
      <c r="P63" s="300">
        <v>1.9636640000000001</v>
      </c>
      <c r="R63" s="301">
        <v>20.036335999999999</v>
      </c>
      <c r="S63" s="292"/>
      <c r="T63" s="302" t="s">
        <v>596</v>
      </c>
    </row>
    <row r="64" spans="1:20" ht="28.8" x14ac:dyDescent="0.3">
      <c r="A64" s="293" t="s">
        <v>589</v>
      </c>
      <c r="B64" s="294" t="s">
        <v>662</v>
      </c>
      <c r="C64" s="295">
        <v>16900</v>
      </c>
      <c r="D64" s="129" t="s">
        <v>24</v>
      </c>
      <c r="E64" s="296">
        <v>33</v>
      </c>
      <c r="F64" s="297">
        <v>34.465000000000003</v>
      </c>
      <c r="G64" s="294">
        <v>240</v>
      </c>
      <c r="H64" s="298">
        <v>2.2000000000000002</v>
      </c>
      <c r="I64" s="294">
        <v>100912</v>
      </c>
      <c r="J64" s="299" t="s">
        <v>591</v>
      </c>
      <c r="K64" s="300">
        <v>45.6</v>
      </c>
      <c r="L64" s="300">
        <v>45.6</v>
      </c>
      <c r="M64" s="300">
        <v>45.6</v>
      </c>
      <c r="N64" s="294">
        <v>14.36</v>
      </c>
      <c r="O64" s="300">
        <v>0.22939999999999999</v>
      </c>
      <c r="P64" s="300">
        <v>3.2941839999999996</v>
      </c>
      <c r="R64" s="301">
        <v>42.305816</v>
      </c>
      <c r="S64" s="292"/>
      <c r="T64" s="302" t="s">
        <v>605</v>
      </c>
    </row>
    <row r="65" spans="1:20" ht="43.2" x14ac:dyDescent="0.3">
      <c r="A65" s="293" t="s">
        <v>589</v>
      </c>
      <c r="B65" s="294" t="s">
        <v>663</v>
      </c>
      <c r="C65" s="303">
        <v>17015</v>
      </c>
      <c r="D65" s="129" t="s">
        <v>24</v>
      </c>
      <c r="E65" s="296">
        <v>26.88</v>
      </c>
      <c r="F65" s="297">
        <v>28.94</v>
      </c>
      <c r="G65" s="294">
        <v>160</v>
      </c>
      <c r="H65" s="298">
        <v>2.6875</v>
      </c>
      <c r="I65" s="294">
        <v>100912</v>
      </c>
      <c r="J65" s="299" t="s">
        <v>591</v>
      </c>
      <c r="K65" s="300">
        <v>43.05</v>
      </c>
      <c r="L65" s="300">
        <v>43.05</v>
      </c>
      <c r="M65" s="300">
        <v>43.05</v>
      </c>
      <c r="N65" s="294">
        <v>12.47</v>
      </c>
      <c r="O65" s="300">
        <v>0.22939999999999999</v>
      </c>
      <c r="P65" s="300">
        <v>2.8606180000000001</v>
      </c>
      <c r="R65" s="301">
        <v>40.189381999999995</v>
      </c>
      <c r="S65" s="292"/>
      <c r="T65" s="302" t="s">
        <v>592</v>
      </c>
    </row>
    <row r="66" spans="1:20" ht="43.2" x14ac:dyDescent="0.3">
      <c r="A66" s="293" t="s">
        <v>589</v>
      </c>
      <c r="B66" s="294" t="s">
        <v>664</v>
      </c>
      <c r="C66" s="303">
        <v>17040</v>
      </c>
      <c r="D66" s="129" t="s">
        <v>24</v>
      </c>
      <c r="E66" s="296">
        <v>33</v>
      </c>
      <c r="F66" s="297">
        <v>34.83</v>
      </c>
      <c r="G66" s="294">
        <v>192</v>
      </c>
      <c r="H66" s="298">
        <v>2.75</v>
      </c>
      <c r="I66" s="294">
        <v>100912</v>
      </c>
      <c r="J66" s="299" t="s">
        <v>591</v>
      </c>
      <c r="K66" s="300">
        <v>48.300000000000004</v>
      </c>
      <c r="L66" s="300">
        <v>48.300000000000004</v>
      </c>
      <c r="M66" s="300">
        <v>48.300000000000004</v>
      </c>
      <c r="N66" s="294">
        <v>22.07</v>
      </c>
      <c r="O66" s="300">
        <v>0.22939999999999999</v>
      </c>
      <c r="P66" s="300">
        <v>5.0628580000000003</v>
      </c>
      <c r="R66" s="301">
        <v>43.237142000000006</v>
      </c>
      <c r="S66" s="292"/>
      <c r="T66" s="302" t="s">
        <v>665</v>
      </c>
    </row>
    <row r="67" spans="1:20" ht="43.2" x14ac:dyDescent="0.3">
      <c r="A67" s="293" t="s">
        <v>589</v>
      </c>
      <c r="B67" s="294" t="s">
        <v>666</v>
      </c>
      <c r="C67" s="303">
        <v>17045</v>
      </c>
      <c r="D67" s="129" t="s">
        <v>24</v>
      </c>
      <c r="E67" s="296">
        <v>22.5</v>
      </c>
      <c r="F67" s="297">
        <v>24.33</v>
      </c>
      <c r="G67" s="294">
        <v>72</v>
      </c>
      <c r="H67" s="298">
        <v>5</v>
      </c>
      <c r="I67" s="294">
        <v>100912</v>
      </c>
      <c r="J67" s="299" t="s">
        <v>591</v>
      </c>
      <c r="K67" s="300">
        <v>38.369999999999997</v>
      </c>
      <c r="L67" s="300">
        <v>38.369999999999997</v>
      </c>
      <c r="M67" s="300">
        <v>38.369999999999997</v>
      </c>
      <c r="N67" s="294">
        <v>12.03</v>
      </c>
      <c r="O67" s="300">
        <v>0.22939999999999999</v>
      </c>
      <c r="P67" s="300">
        <v>2.7596819999999997</v>
      </c>
      <c r="R67" s="301">
        <v>35.610317999999999</v>
      </c>
      <c r="S67" s="292"/>
      <c r="T67" s="302" t="s">
        <v>667</v>
      </c>
    </row>
    <row r="68" spans="1:20" ht="28.8" x14ac:dyDescent="0.3">
      <c r="A68" s="293" t="s">
        <v>589</v>
      </c>
      <c r="B68" s="294" t="s">
        <v>668</v>
      </c>
      <c r="C68" s="303">
        <v>17279</v>
      </c>
      <c r="D68" s="129" t="s">
        <v>24</v>
      </c>
      <c r="E68" s="296">
        <v>13.2</v>
      </c>
      <c r="F68" s="297">
        <v>16.7</v>
      </c>
      <c r="G68" s="294">
        <v>192</v>
      </c>
      <c r="H68" s="298">
        <v>1.1000000000000001</v>
      </c>
      <c r="I68" s="294">
        <v>100912</v>
      </c>
      <c r="J68" s="299" t="s">
        <v>591</v>
      </c>
      <c r="K68" s="300">
        <v>34.56</v>
      </c>
      <c r="L68" s="300">
        <v>34.56</v>
      </c>
      <c r="M68" s="300">
        <v>34.56</v>
      </c>
      <c r="N68" s="294">
        <v>6.22</v>
      </c>
      <c r="O68" s="300">
        <v>0.22939999999999999</v>
      </c>
      <c r="P68" s="300">
        <v>1.4268679999999998</v>
      </c>
      <c r="R68" s="301">
        <v>33.133132000000003</v>
      </c>
      <c r="S68" s="292"/>
      <c r="T68" s="302" t="s">
        <v>596</v>
      </c>
    </row>
    <row r="69" spans="1:20" ht="57.6" x14ac:dyDescent="0.3">
      <c r="A69" s="293" t="s">
        <v>589</v>
      </c>
      <c r="B69" s="294" t="s">
        <v>669</v>
      </c>
      <c r="C69" s="303">
        <v>17673</v>
      </c>
      <c r="D69" s="129" t="s">
        <v>24</v>
      </c>
      <c r="E69" s="296">
        <v>34.380000000000003</v>
      </c>
      <c r="F69" s="297">
        <v>36.274999999999999</v>
      </c>
      <c r="G69" s="294">
        <v>160</v>
      </c>
      <c r="H69" s="298">
        <v>3.4375</v>
      </c>
      <c r="I69" s="294">
        <v>100912</v>
      </c>
      <c r="J69" s="299" t="s">
        <v>591</v>
      </c>
      <c r="K69" s="300">
        <v>44.47</v>
      </c>
      <c r="L69" s="300">
        <v>44.47</v>
      </c>
      <c r="M69" s="300">
        <v>44.47</v>
      </c>
      <c r="N69" s="294">
        <v>19.18</v>
      </c>
      <c r="O69" s="300">
        <v>0.22939999999999999</v>
      </c>
      <c r="P69" s="300">
        <v>4.3998919999999995</v>
      </c>
      <c r="R69" s="301">
        <v>40.070107999999998</v>
      </c>
      <c r="S69" s="292"/>
      <c r="T69" s="302" t="s">
        <v>670</v>
      </c>
    </row>
    <row r="70" spans="1:20" ht="28.8" x14ac:dyDescent="0.3">
      <c r="A70" s="293" t="s">
        <v>589</v>
      </c>
      <c r="B70" s="294" t="s">
        <v>671</v>
      </c>
      <c r="C70" s="295">
        <v>18147</v>
      </c>
      <c r="D70" s="129" t="s">
        <v>24</v>
      </c>
      <c r="E70" s="296">
        <v>28.13</v>
      </c>
      <c r="F70" s="297">
        <v>29.46</v>
      </c>
      <c r="G70" s="294">
        <v>120</v>
      </c>
      <c r="H70" s="298">
        <v>3.75</v>
      </c>
      <c r="I70" s="294">
        <v>100912</v>
      </c>
      <c r="J70" s="299" t="s">
        <v>591</v>
      </c>
      <c r="K70" s="300">
        <v>35.229999999999997</v>
      </c>
      <c r="L70" s="300">
        <v>35.229999999999997</v>
      </c>
      <c r="M70" s="300">
        <v>35.229999999999997</v>
      </c>
      <c r="N70" s="294">
        <v>15.07</v>
      </c>
      <c r="O70" s="300">
        <v>0.22939999999999999</v>
      </c>
      <c r="P70" s="300">
        <v>3.457058</v>
      </c>
      <c r="R70" s="301">
        <v>31.772941999999997</v>
      </c>
      <c r="S70" s="292"/>
      <c r="T70" s="302" t="s">
        <v>672</v>
      </c>
    </row>
    <row r="71" spans="1:20" ht="28.8" x14ac:dyDescent="0.3">
      <c r="A71" s="293" t="s">
        <v>589</v>
      </c>
      <c r="B71" s="294" t="s">
        <v>673</v>
      </c>
      <c r="C71" s="295">
        <v>18148</v>
      </c>
      <c r="D71" s="129" t="s">
        <v>24</v>
      </c>
      <c r="E71" s="296">
        <v>28.13</v>
      </c>
      <c r="F71" s="297">
        <v>29.46</v>
      </c>
      <c r="G71" s="294">
        <v>120</v>
      </c>
      <c r="H71" s="298">
        <v>3.75</v>
      </c>
      <c r="I71" s="294">
        <v>100912</v>
      </c>
      <c r="J71" s="299" t="s">
        <v>591</v>
      </c>
      <c r="K71" s="300">
        <v>33.839999999999996</v>
      </c>
      <c r="L71" s="300">
        <v>33.839999999999996</v>
      </c>
      <c r="M71" s="300">
        <v>33.839999999999996</v>
      </c>
      <c r="N71" s="294">
        <v>15.69</v>
      </c>
      <c r="O71" s="300">
        <v>0.22939999999999999</v>
      </c>
      <c r="P71" s="300">
        <v>3.5992859999999998</v>
      </c>
      <c r="R71" s="301">
        <v>30.240713999999997</v>
      </c>
      <c r="S71" s="292"/>
      <c r="T71" s="302" t="s">
        <v>672</v>
      </c>
    </row>
    <row r="72" spans="1:20" ht="28.8" x14ac:dyDescent="0.3">
      <c r="A72" s="293" t="s">
        <v>589</v>
      </c>
      <c r="B72" s="294" t="s">
        <v>674</v>
      </c>
      <c r="C72" s="295">
        <v>19465</v>
      </c>
      <c r="D72" s="129" t="s">
        <v>24</v>
      </c>
      <c r="E72" s="296">
        <v>14.06</v>
      </c>
      <c r="F72" s="297">
        <v>15.7</v>
      </c>
      <c r="G72" s="294">
        <v>120</v>
      </c>
      <c r="H72" s="298">
        <v>1.875</v>
      </c>
      <c r="I72" s="294">
        <v>100912</v>
      </c>
      <c r="J72" s="299" t="s">
        <v>591</v>
      </c>
      <c r="K72" s="300">
        <v>33.270000000000003</v>
      </c>
      <c r="L72" s="300">
        <v>33.270000000000003</v>
      </c>
      <c r="M72" s="300">
        <v>33.270000000000003</v>
      </c>
      <c r="N72" s="294">
        <v>8.34</v>
      </c>
      <c r="O72" s="300">
        <v>0.22939999999999999</v>
      </c>
      <c r="P72" s="300">
        <v>1.9131959999999999</v>
      </c>
      <c r="R72" s="301">
        <v>31.356804000000004</v>
      </c>
      <c r="S72" s="292"/>
      <c r="T72" s="302" t="s">
        <v>605</v>
      </c>
    </row>
    <row r="73" spans="1:20" ht="28.8" x14ac:dyDescent="0.3">
      <c r="A73" s="293" t="s">
        <v>589</v>
      </c>
      <c r="B73" s="294" t="s">
        <v>675</v>
      </c>
      <c r="C73" s="295">
        <v>29104</v>
      </c>
      <c r="D73" s="129" t="s">
        <v>24</v>
      </c>
      <c r="E73" s="296">
        <v>22.5</v>
      </c>
      <c r="F73" s="297">
        <v>23.71</v>
      </c>
      <c r="G73" s="294">
        <v>240</v>
      </c>
      <c r="H73" s="298">
        <v>1.5</v>
      </c>
      <c r="I73" s="294">
        <v>100912</v>
      </c>
      <c r="J73" s="299" t="s">
        <v>591</v>
      </c>
      <c r="K73" s="300">
        <v>30.92</v>
      </c>
      <c r="L73" s="300">
        <v>30.92</v>
      </c>
      <c r="M73" s="300">
        <v>30.92</v>
      </c>
      <c r="N73" s="294">
        <v>10.76</v>
      </c>
      <c r="O73" s="300">
        <v>0.22939999999999999</v>
      </c>
      <c r="P73" s="300">
        <v>2.4683440000000001</v>
      </c>
      <c r="R73" s="301">
        <v>28.451656</v>
      </c>
      <c r="S73" s="292"/>
      <c r="T73" s="302" t="s">
        <v>603</v>
      </c>
    </row>
    <row r="74" spans="1:20" ht="28.8" x14ac:dyDescent="0.3">
      <c r="A74" s="293" t="s">
        <v>589</v>
      </c>
      <c r="B74" s="294" t="s">
        <v>676</v>
      </c>
      <c r="C74" s="295">
        <v>29120</v>
      </c>
      <c r="D74" s="129" t="s">
        <v>24</v>
      </c>
      <c r="E74" s="296">
        <v>25.31</v>
      </c>
      <c r="F74" s="297">
        <v>26.64</v>
      </c>
      <c r="G74" s="294">
        <v>180</v>
      </c>
      <c r="H74" s="298">
        <v>2.25</v>
      </c>
      <c r="I74" s="294">
        <v>100912</v>
      </c>
      <c r="J74" s="299" t="s">
        <v>591</v>
      </c>
      <c r="K74" s="300">
        <v>32.19</v>
      </c>
      <c r="L74" s="300">
        <v>32.19</v>
      </c>
      <c r="M74" s="300">
        <v>32.19</v>
      </c>
      <c r="N74" s="294">
        <v>12.09</v>
      </c>
      <c r="O74" s="300">
        <v>0.22939999999999999</v>
      </c>
      <c r="P74" s="300">
        <v>2.7734459999999999</v>
      </c>
      <c r="R74" s="301">
        <v>29.416553999999998</v>
      </c>
      <c r="S74" s="292"/>
      <c r="T74" s="302" t="s">
        <v>677</v>
      </c>
    </row>
    <row r="75" spans="1:20" ht="28.8" x14ac:dyDescent="0.3">
      <c r="A75" s="293" t="s">
        <v>589</v>
      </c>
      <c r="B75" s="294" t="s">
        <v>678</v>
      </c>
      <c r="C75" s="295">
        <v>35086</v>
      </c>
      <c r="D75" s="129" t="s">
        <v>24</v>
      </c>
      <c r="E75" s="296">
        <v>32.5</v>
      </c>
      <c r="F75" s="297">
        <v>34.43</v>
      </c>
      <c r="G75" s="294">
        <v>160</v>
      </c>
      <c r="H75" s="298">
        <v>3.25</v>
      </c>
      <c r="I75" s="294">
        <v>100912</v>
      </c>
      <c r="J75" s="299" t="s">
        <v>591</v>
      </c>
      <c r="K75" s="300">
        <v>38.21</v>
      </c>
      <c r="L75" s="300">
        <v>38.21</v>
      </c>
      <c r="M75" s="300">
        <v>38.21</v>
      </c>
      <c r="N75" s="294">
        <v>19.649999999999999</v>
      </c>
      <c r="O75" s="300">
        <v>0.22939999999999999</v>
      </c>
      <c r="P75" s="300">
        <v>4.5077099999999994</v>
      </c>
      <c r="R75" s="301">
        <v>33.702290000000005</v>
      </c>
      <c r="S75" s="292"/>
      <c r="T75" s="302" t="s">
        <v>670</v>
      </c>
    </row>
    <row r="76" spans="1:20" ht="57.6" x14ac:dyDescent="0.3">
      <c r="A76" s="293" t="s">
        <v>589</v>
      </c>
      <c r="B76" s="294" t="s">
        <v>679</v>
      </c>
      <c r="C76" s="295">
        <v>16845</v>
      </c>
      <c r="D76" s="129" t="s">
        <v>24</v>
      </c>
      <c r="E76" s="296">
        <v>18</v>
      </c>
      <c r="F76" s="297">
        <v>19.47</v>
      </c>
      <c r="G76" s="294">
        <v>64</v>
      </c>
      <c r="H76" s="298">
        <v>4.5</v>
      </c>
      <c r="I76" s="294">
        <v>110244</v>
      </c>
      <c r="J76" s="299" t="s">
        <v>680</v>
      </c>
      <c r="K76" s="300">
        <v>54.59</v>
      </c>
      <c r="L76" s="300">
        <v>54.59</v>
      </c>
      <c r="M76" s="300">
        <v>54.59</v>
      </c>
      <c r="N76" s="294">
        <v>9.5299999999999994</v>
      </c>
      <c r="O76" s="300">
        <v>1.6629</v>
      </c>
      <c r="P76" s="300">
        <v>15.847436999999999</v>
      </c>
      <c r="R76" s="301">
        <v>38.742563000000004</v>
      </c>
      <c r="S76" s="292"/>
      <c r="T76" s="302" t="s">
        <v>681</v>
      </c>
    </row>
    <row r="77" spans="1:20" ht="28.8" x14ac:dyDescent="0.3">
      <c r="A77" s="293" t="s">
        <v>589</v>
      </c>
      <c r="B77" s="294" t="s">
        <v>682</v>
      </c>
      <c r="C77" s="295">
        <v>65215</v>
      </c>
      <c r="D77" s="129" t="s">
        <v>24</v>
      </c>
      <c r="E77" s="296">
        <v>12</v>
      </c>
      <c r="F77" s="297">
        <v>12.57</v>
      </c>
      <c r="G77" s="294">
        <v>60</v>
      </c>
      <c r="H77" s="298">
        <v>3.2</v>
      </c>
      <c r="I77" s="294">
        <v>110244</v>
      </c>
      <c r="J77" s="299" t="s">
        <v>680</v>
      </c>
      <c r="K77" s="300">
        <v>39.409999999999997</v>
      </c>
      <c r="L77" s="300">
        <v>39.409999999999997</v>
      </c>
      <c r="M77" s="300">
        <v>39.409999999999997</v>
      </c>
      <c r="N77" s="294">
        <v>4.8</v>
      </c>
      <c r="O77" s="300">
        <v>1.6629</v>
      </c>
      <c r="P77" s="300">
        <v>7.9819199999999997</v>
      </c>
      <c r="R77" s="301">
        <v>31.428079999999998</v>
      </c>
      <c r="S77" s="292"/>
      <c r="T77" s="302" t="s">
        <v>683</v>
      </c>
    </row>
    <row r="78" spans="1:20" ht="57.6" x14ac:dyDescent="0.3">
      <c r="A78" s="293" t="s">
        <v>589</v>
      </c>
      <c r="B78" s="294" t="s">
        <v>684</v>
      </c>
      <c r="C78" s="295">
        <v>65219</v>
      </c>
      <c r="D78" s="129" t="s">
        <v>24</v>
      </c>
      <c r="E78" s="296">
        <v>24</v>
      </c>
      <c r="F78" s="297">
        <v>25.33</v>
      </c>
      <c r="G78" s="294">
        <v>85</v>
      </c>
      <c r="H78" s="298">
        <v>4.5</v>
      </c>
      <c r="I78" s="294">
        <v>110244</v>
      </c>
      <c r="J78" s="299" t="s">
        <v>680</v>
      </c>
      <c r="K78" s="300">
        <v>53.05</v>
      </c>
      <c r="L78" s="300">
        <v>53.05</v>
      </c>
      <c r="M78" s="300">
        <v>53.05</v>
      </c>
      <c r="N78" s="294">
        <v>10.81</v>
      </c>
      <c r="O78" s="300">
        <v>1.6629</v>
      </c>
      <c r="P78" s="300">
        <v>17.975949</v>
      </c>
      <c r="R78" s="301">
        <v>35.074050999999997</v>
      </c>
      <c r="S78" s="292"/>
      <c r="T78" s="302" t="s">
        <v>685</v>
      </c>
    </row>
    <row r="79" spans="1:20" ht="57.6" x14ac:dyDescent="0.3">
      <c r="A79" s="293" t="s">
        <v>589</v>
      </c>
      <c r="B79" s="294" t="s">
        <v>686</v>
      </c>
      <c r="C79" s="295">
        <v>65220</v>
      </c>
      <c r="D79" s="129" t="s">
        <v>24</v>
      </c>
      <c r="E79" s="296">
        <v>24</v>
      </c>
      <c r="F79" s="297">
        <v>25.533999999999999</v>
      </c>
      <c r="G79" s="294">
        <v>92</v>
      </c>
      <c r="H79" s="298">
        <v>4.16</v>
      </c>
      <c r="I79" s="294">
        <v>110244</v>
      </c>
      <c r="J79" s="299" t="s">
        <v>680</v>
      </c>
      <c r="K79" s="300">
        <v>53.67</v>
      </c>
      <c r="L79" s="300">
        <v>53.67</v>
      </c>
      <c r="M79" s="300">
        <v>53.67</v>
      </c>
      <c r="N79" s="294">
        <v>11.88</v>
      </c>
      <c r="O79" s="300">
        <v>1.6629</v>
      </c>
      <c r="P79" s="300">
        <v>19.755252000000002</v>
      </c>
      <c r="R79" s="301">
        <v>33.914748000000003</v>
      </c>
      <c r="S79" s="292"/>
      <c r="T79" s="302" t="s">
        <v>681</v>
      </c>
    </row>
    <row r="80" spans="1:20" ht="57.6" x14ac:dyDescent="0.3">
      <c r="A80" s="293" t="s">
        <v>589</v>
      </c>
      <c r="B80" s="294" t="s">
        <v>687</v>
      </c>
      <c r="C80" s="295">
        <v>65224</v>
      </c>
      <c r="D80" s="129" t="s">
        <v>24</v>
      </c>
      <c r="E80" s="296">
        <v>25</v>
      </c>
      <c r="F80" s="297">
        <v>26.5</v>
      </c>
      <c r="G80" s="294">
        <v>69</v>
      </c>
      <c r="H80" s="298">
        <v>5.7849300000000001</v>
      </c>
      <c r="I80" s="294">
        <v>110244</v>
      </c>
      <c r="J80" s="299" t="s">
        <v>680</v>
      </c>
      <c r="K80" s="300">
        <v>63.53</v>
      </c>
      <c r="L80" s="300">
        <v>63.53</v>
      </c>
      <c r="M80" s="300">
        <v>63.53</v>
      </c>
      <c r="N80" s="294">
        <v>9.36</v>
      </c>
      <c r="O80" s="300">
        <v>1.6629</v>
      </c>
      <c r="P80" s="300">
        <v>15.564743999999999</v>
      </c>
      <c r="R80" s="301">
        <v>47.965256000000004</v>
      </c>
      <c r="S80" s="292"/>
      <c r="T80" s="302" t="s">
        <v>685</v>
      </c>
    </row>
    <row r="81" spans="1:20" ht="57.6" x14ac:dyDescent="0.3">
      <c r="A81" s="293" t="s">
        <v>589</v>
      </c>
      <c r="B81" s="294" t="s">
        <v>688</v>
      </c>
      <c r="C81" s="295">
        <v>65225</v>
      </c>
      <c r="D81" s="129" t="s">
        <v>24</v>
      </c>
      <c r="E81" s="296">
        <v>25</v>
      </c>
      <c r="F81" s="297">
        <v>26.5</v>
      </c>
      <c r="G81" s="294">
        <v>73</v>
      </c>
      <c r="H81" s="298">
        <v>5.48</v>
      </c>
      <c r="I81" s="294">
        <v>110244</v>
      </c>
      <c r="J81" s="299" t="s">
        <v>680</v>
      </c>
      <c r="K81" s="300">
        <v>57.54</v>
      </c>
      <c r="L81" s="300">
        <v>57.54</v>
      </c>
      <c r="M81" s="300">
        <v>57.54</v>
      </c>
      <c r="N81" s="294">
        <v>9.1999999999999993</v>
      </c>
      <c r="O81" s="300">
        <v>1.6629</v>
      </c>
      <c r="P81" s="300">
        <v>15.298679999999999</v>
      </c>
      <c r="R81" s="301">
        <v>42.241320000000002</v>
      </c>
      <c r="S81" s="292"/>
      <c r="T81" s="302" t="s">
        <v>689</v>
      </c>
    </row>
    <row r="82" spans="1:20" s="4" customFormat="1" ht="28.8" x14ac:dyDescent="0.3">
      <c r="A82" s="304" t="s">
        <v>589</v>
      </c>
      <c r="B82" s="305" t="s">
        <v>690</v>
      </c>
      <c r="C82" s="306">
        <v>87067</v>
      </c>
      <c r="D82" s="307" t="s">
        <v>24</v>
      </c>
      <c r="E82" s="308">
        <v>20</v>
      </c>
      <c r="F82" s="309">
        <v>21.131</v>
      </c>
      <c r="G82" s="305">
        <v>152.38</v>
      </c>
      <c r="H82" s="310">
        <v>2.1</v>
      </c>
      <c r="I82" s="305">
        <v>100193</v>
      </c>
      <c r="J82" s="311" t="s">
        <v>691</v>
      </c>
      <c r="K82" s="312">
        <v>88.78</v>
      </c>
      <c r="L82" s="312">
        <v>88.78</v>
      </c>
      <c r="M82" s="312">
        <v>88.78</v>
      </c>
      <c r="N82" s="305">
        <v>37.68</v>
      </c>
      <c r="O82" s="312">
        <v>1.3079000000000001</v>
      </c>
      <c r="P82" s="312">
        <v>49.28</v>
      </c>
      <c r="Q82" s="313"/>
      <c r="R82" s="314">
        <v>39.5</v>
      </c>
      <c r="S82" s="315"/>
      <c r="T82" s="308" t="s">
        <v>692</v>
      </c>
    </row>
  </sheetData>
  <protectedRanges>
    <protectedRange password="8F60" sqref="S6" name="Calculations_40"/>
  </protectedRanges>
  <autoFilter ref="A6:T82" xr:uid="{00000000-0009-0000-0000-00000A000000}"/>
  <conditionalFormatting sqref="C4:C6">
    <cfRule type="duplicateValues" dxfId="288" priority="3"/>
  </conditionalFormatting>
  <conditionalFormatting sqref="D4:D6">
    <cfRule type="duplicateValues" dxfId="287" priority="4"/>
  </conditionalFormatting>
  <conditionalFormatting sqref="D1:D3">
    <cfRule type="duplicateValues" dxfId="286" priority="1"/>
  </conditionalFormatting>
  <conditionalFormatting sqref="E1:E3">
    <cfRule type="duplicateValues" dxfId="285" priority="2"/>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W83"/>
  <sheetViews>
    <sheetView workbookViewId="0">
      <pane xSplit="3" ySplit="6" topLeftCell="L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43.6640625" style="10" customWidth="1"/>
    <col min="3" max="3" width="27.33203125" style="10" customWidth="1"/>
    <col min="4" max="6" width="10.33203125" style="250" bestFit="1" customWidth="1"/>
    <col min="7" max="7" width="8.44140625" style="250" bestFit="1" customWidth="1"/>
    <col min="8" max="8" width="7.44140625" style="250" bestFit="1" customWidth="1"/>
    <col min="9" max="9" width="9.33203125" style="250"/>
    <col min="10" max="10" width="27.44140625" style="250" bestFit="1" customWidth="1"/>
    <col min="11" max="11" width="20.6640625" style="250" customWidth="1"/>
    <col min="12" max="12" width="21.6640625" style="250" customWidth="1"/>
    <col min="13" max="16" width="20.6640625" style="250" customWidth="1"/>
    <col min="17" max="17" width="10.33203125" style="58" bestFit="1" customWidth="1"/>
    <col min="18" max="19" width="8.5546875" style="249" bestFit="1" customWidth="1"/>
    <col min="20" max="20" width="5.6640625" style="59" customWidth="1"/>
    <col min="21" max="21" width="16" style="249" bestFit="1" customWidth="1"/>
    <col min="22" max="22" width="15.6640625" style="249" bestFit="1" customWidth="1"/>
    <col min="23" max="23" width="6.5546875" style="250" bestFit="1" customWidth="1"/>
    <col min="24" max="16384" width="9.33203125" style="10"/>
  </cols>
  <sheetData>
    <row r="1" spans="1:23" s="3" customFormat="1" x14ac:dyDescent="0.3">
      <c r="A1" s="1"/>
      <c r="B1" s="2" t="s">
        <v>42</v>
      </c>
      <c r="C1" s="2"/>
      <c r="D1" s="2"/>
      <c r="E1" s="26"/>
      <c r="F1" s="26"/>
      <c r="G1" s="26"/>
      <c r="H1" s="26"/>
      <c r="I1" s="26"/>
      <c r="J1" s="26"/>
      <c r="K1" s="26"/>
      <c r="L1" s="26"/>
      <c r="M1" s="26"/>
      <c r="N1" s="26"/>
      <c r="O1" s="26"/>
      <c r="P1" s="26"/>
      <c r="Q1" s="27"/>
      <c r="R1" s="28"/>
      <c r="S1" s="28"/>
      <c r="T1" s="29"/>
      <c r="U1" s="30"/>
      <c r="V1" s="31"/>
      <c r="W1" s="32"/>
    </row>
    <row r="2" spans="1:23" s="3" customFormat="1" x14ac:dyDescent="0.3">
      <c r="A2" s="4"/>
      <c r="B2" s="5" t="s">
        <v>41</v>
      </c>
      <c r="C2" s="5"/>
      <c r="D2" s="5"/>
      <c r="E2" s="33"/>
      <c r="F2" s="34"/>
      <c r="G2" s="34"/>
      <c r="H2" s="34"/>
      <c r="I2" s="34"/>
      <c r="J2" s="34"/>
      <c r="K2" s="34"/>
      <c r="L2" s="34"/>
      <c r="M2" s="34"/>
      <c r="N2" s="34"/>
      <c r="O2" s="34"/>
      <c r="P2" s="34"/>
      <c r="Q2" s="35"/>
      <c r="R2" s="36"/>
      <c r="S2" s="36"/>
      <c r="T2" s="37"/>
      <c r="U2" s="38"/>
      <c r="V2" s="39"/>
      <c r="W2" s="40"/>
    </row>
    <row r="3" spans="1:23" s="3" customFormat="1" x14ac:dyDescent="0.3">
      <c r="A3" s="4"/>
      <c r="B3" s="6" t="s">
        <v>0</v>
      </c>
      <c r="C3" s="6"/>
      <c r="D3" s="6"/>
      <c r="E3" s="41"/>
      <c r="F3" s="42"/>
      <c r="G3" s="42"/>
      <c r="H3" s="42"/>
      <c r="I3" s="42"/>
      <c r="J3" s="42"/>
      <c r="K3" s="42"/>
      <c r="L3" s="42"/>
      <c r="M3" s="42"/>
      <c r="N3" s="42"/>
      <c r="O3" s="42"/>
      <c r="P3" s="42"/>
      <c r="Q3" s="43"/>
      <c r="R3" s="44"/>
      <c r="S3" s="44"/>
      <c r="T3" s="45"/>
      <c r="U3" s="46"/>
      <c r="V3" s="39"/>
      <c r="W3" s="40"/>
    </row>
    <row r="4" spans="1:23" s="3" customFormat="1" ht="14.4" thickBot="1" x14ac:dyDescent="0.35">
      <c r="A4" s="4"/>
      <c r="B4" s="6"/>
      <c r="C4" s="6"/>
      <c r="D4" s="41"/>
      <c r="E4" s="42"/>
      <c r="F4" s="42"/>
      <c r="G4" s="42"/>
      <c r="H4" s="42"/>
      <c r="I4" s="42"/>
      <c r="J4" s="42"/>
      <c r="K4" s="42"/>
      <c r="L4" s="42"/>
      <c r="M4" s="42"/>
      <c r="N4" s="42"/>
      <c r="O4" s="42"/>
      <c r="P4" s="42"/>
      <c r="Q4" s="43"/>
      <c r="R4" s="44"/>
      <c r="S4" s="44"/>
      <c r="T4" s="45"/>
      <c r="U4" s="46"/>
      <c r="V4" s="39"/>
      <c r="W4" s="40"/>
    </row>
    <row r="5" spans="1:23" ht="15.75" customHeight="1" thickBot="1" x14ac:dyDescent="0.35">
      <c r="A5" s="7"/>
      <c r="B5" s="8"/>
      <c r="C5" s="9" t="s">
        <v>1</v>
      </c>
      <c r="D5" s="47"/>
      <c r="E5" s="48"/>
      <c r="F5" s="48"/>
      <c r="G5" s="48"/>
      <c r="H5" s="48"/>
      <c r="I5" s="48"/>
      <c r="J5" s="49"/>
      <c r="K5" s="49"/>
      <c r="L5" s="49"/>
      <c r="M5" s="49"/>
      <c r="N5" s="49"/>
      <c r="O5" s="49"/>
      <c r="P5" s="49"/>
      <c r="Q5" s="50"/>
      <c r="R5" s="51"/>
      <c r="S5" s="51"/>
      <c r="T5" s="52"/>
      <c r="U5" s="53" t="s">
        <v>14</v>
      </c>
      <c r="V5" s="54"/>
      <c r="W5" s="55"/>
    </row>
    <row r="6" spans="1:23" ht="83.4" thickBot="1" x14ac:dyDescent="0.35">
      <c r="A6" s="11" t="s">
        <v>3</v>
      </c>
      <c r="B6" s="12" t="s">
        <v>8</v>
      </c>
      <c r="C6" s="13" t="s">
        <v>18</v>
      </c>
      <c r="D6" s="14" t="s">
        <v>9</v>
      </c>
      <c r="E6" s="14" t="s">
        <v>5</v>
      </c>
      <c r="F6" s="14" t="s">
        <v>20</v>
      </c>
      <c r="G6" s="12" t="s">
        <v>38</v>
      </c>
      <c r="H6" s="14" t="s">
        <v>39</v>
      </c>
      <c r="I6" s="17" t="s">
        <v>10</v>
      </c>
      <c r="J6" s="14" t="s">
        <v>11</v>
      </c>
      <c r="K6" s="15" t="s">
        <v>693</v>
      </c>
      <c r="L6" s="16" t="s">
        <v>694</v>
      </c>
      <c r="M6" s="15" t="s">
        <v>695</v>
      </c>
      <c r="N6" s="15" t="s">
        <v>696</v>
      </c>
      <c r="O6" s="16" t="s">
        <v>697</v>
      </c>
      <c r="P6" s="15" t="s">
        <v>698</v>
      </c>
      <c r="Q6" s="24" t="s">
        <v>28</v>
      </c>
      <c r="R6" s="20" t="s">
        <v>12</v>
      </c>
      <c r="S6" s="20" t="s">
        <v>13</v>
      </c>
      <c r="T6" s="19"/>
      <c r="U6" s="20" t="s">
        <v>16</v>
      </c>
      <c r="V6" s="22" t="s">
        <v>17</v>
      </c>
      <c r="W6" s="15" t="s">
        <v>7</v>
      </c>
    </row>
    <row r="7" spans="1:23" x14ac:dyDescent="0.3">
      <c r="A7" s="10" t="s">
        <v>699</v>
      </c>
      <c r="B7" s="319" t="s">
        <v>700</v>
      </c>
      <c r="C7" s="320">
        <v>10071179000464</v>
      </c>
      <c r="D7" s="250" t="s">
        <v>24</v>
      </c>
      <c r="E7" s="60">
        <v>15</v>
      </c>
      <c r="F7" s="60">
        <v>16.25</v>
      </c>
      <c r="G7" s="250">
        <v>71.849999999999994</v>
      </c>
      <c r="H7" s="250">
        <v>3.34</v>
      </c>
      <c r="I7" s="250">
        <v>100506</v>
      </c>
      <c r="J7" s="3" t="s">
        <v>701</v>
      </c>
      <c r="K7" s="249">
        <v>23.53</v>
      </c>
      <c r="L7" s="249">
        <v>22.93</v>
      </c>
      <c r="M7" s="249">
        <v>22.8</v>
      </c>
      <c r="N7" s="249">
        <v>23.25</v>
      </c>
      <c r="O7" s="249">
        <v>22.75</v>
      </c>
      <c r="P7" s="249">
        <v>22.65</v>
      </c>
      <c r="Q7" s="58">
        <v>18.75</v>
      </c>
      <c r="R7" s="321">
        <v>0.1221</v>
      </c>
      <c r="S7" s="249">
        <v>2.29</v>
      </c>
      <c r="U7" s="249">
        <v>2.29</v>
      </c>
      <c r="V7" s="249">
        <v>0</v>
      </c>
    </row>
    <row r="8" spans="1:23" x14ac:dyDescent="0.3">
      <c r="A8" s="10" t="s">
        <v>699</v>
      </c>
      <c r="B8" s="319" t="s">
        <v>702</v>
      </c>
      <c r="C8" s="322">
        <v>10071179000488</v>
      </c>
      <c r="D8" s="250" t="s">
        <v>24</v>
      </c>
      <c r="E8" s="60">
        <v>15</v>
      </c>
      <c r="F8" s="60">
        <v>16.25</v>
      </c>
      <c r="G8" s="250">
        <v>72.94</v>
      </c>
      <c r="H8" s="250">
        <v>3.29</v>
      </c>
      <c r="I8" s="250">
        <v>100506</v>
      </c>
      <c r="J8" s="3" t="s">
        <v>701</v>
      </c>
      <c r="K8" s="249">
        <v>23.83</v>
      </c>
      <c r="L8" s="249">
        <v>23.23</v>
      </c>
      <c r="M8" s="249">
        <v>23.1</v>
      </c>
      <c r="N8" s="249">
        <v>23.55</v>
      </c>
      <c r="O8" s="249">
        <v>23.05</v>
      </c>
      <c r="P8" s="249">
        <v>22.95</v>
      </c>
      <c r="Q8" s="58">
        <v>18.75</v>
      </c>
      <c r="R8" s="321">
        <v>0.1221</v>
      </c>
      <c r="S8" s="249">
        <v>2.29</v>
      </c>
      <c r="U8" s="249">
        <v>2.29</v>
      </c>
      <c r="V8" s="249">
        <v>0</v>
      </c>
    </row>
    <row r="9" spans="1:23" x14ac:dyDescent="0.3">
      <c r="A9" s="10" t="s">
        <v>699</v>
      </c>
      <c r="B9" s="319" t="s">
        <v>703</v>
      </c>
      <c r="C9" s="322">
        <v>10071179004172</v>
      </c>
      <c r="D9" s="250" t="s">
        <v>24</v>
      </c>
      <c r="E9" s="60">
        <v>27</v>
      </c>
      <c r="F9" s="60">
        <v>29</v>
      </c>
      <c r="G9" s="250">
        <v>171.42</v>
      </c>
      <c r="H9" s="250">
        <v>2.52</v>
      </c>
      <c r="I9" s="250">
        <v>100506</v>
      </c>
      <c r="J9" s="3" t="s">
        <v>701</v>
      </c>
      <c r="K9" s="249">
        <v>29.89</v>
      </c>
      <c r="L9" s="249">
        <v>28.82</v>
      </c>
      <c r="M9" s="249">
        <v>28.6</v>
      </c>
      <c r="N9" s="249">
        <v>29.4</v>
      </c>
      <c r="O9" s="249">
        <v>28.5</v>
      </c>
      <c r="P9" s="249">
        <v>28.33</v>
      </c>
      <c r="Q9" s="58">
        <v>49.1</v>
      </c>
      <c r="R9" s="321">
        <v>0.1221</v>
      </c>
      <c r="S9" s="249">
        <v>6</v>
      </c>
      <c r="U9" s="249">
        <v>6</v>
      </c>
      <c r="V9" s="249">
        <v>0</v>
      </c>
    </row>
    <row r="10" spans="1:23" x14ac:dyDescent="0.3">
      <c r="A10" s="10" t="s">
        <v>699</v>
      </c>
      <c r="B10" s="319" t="s">
        <v>704</v>
      </c>
      <c r="C10" s="322">
        <v>10071179004189</v>
      </c>
      <c r="D10" s="250" t="s">
        <v>24</v>
      </c>
      <c r="E10" s="60">
        <v>30</v>
      </c>
      <c r="F10" s="60">
        <v>32</v>
      </c>
      <c r="G10" s="250">
        <v>190.47</v>
      </c>
      <c r="H10" s="250">
        <v>2.52</v>
      </c>
      <c r="I10" s="250">
        <v>100506</v>
      </c>
      <c r="J10" s="3" t="s">
        <v>701</v>
      </c>
      <c r="K10" s="249">
        <v>22.68</v>
      </c>
      <c r="L10" s="249">
        <v>21.5</v>
      </c>
      <c r="M10" s="249">
        <v>21.25</v>
      </c>
      <c r="N10" s="249">
        <v>22.14</v>
      </c>
      <c r="O10" s="249">
        <v>21.15</v>
      </c>
      <c r="P10" s="249">
        <v>20.95</v>
      </c>
      <c r="Q10" s="58">
        <v>54.55</v>
      </c>
      <c r="R10" s="321">
        <v>0.1221</v>
      </c>
      <c r="S10" s="249">
        <v>6.66</v>
      </c>
      <c r="U10" s="249">
        <v>6.66</v>
      </c>
      <c r="V10" s="249">
        <v>0</v>
      </c>
    </row>
    <row r="11" spans="1:23" x14ac:dyDescent="0.3">
      <c r="A11" s="10" t="s">
        <v>699</v>
      </c>
      <c r="B11" s="319" t="s">
        <v>705</v>
      </c>
      <c r="C11" s="322">
        <v>10071179018513</v>
      </c>
      <c r="D11" s="250" t="s">
        <v>24</v>
      </c>
      <c r="E11" s="60">
        <v>27</v>
      </c>
      <c r="F11" s="60">
        <v>29</v>
      </c>
      <c r="G11" s="250">
        <v>201.86</v>
      </c>
      <c r="H11" s="250">
        <v>2.14</v>
      </c>
      <c r="I11" s="250">
        <v>100506</v>
      </c>
      <c r="J11" s="3" t="s">
        <v>701</v>
      </c>
      <c r="K11" s="249">
        <v>21.52</v>
      </c>
      <c r="L11" s="249">
        <v>20.45</v>
      </c>
      <c r="M11" s="249">
        <v>20.23</v>
      </c>
      <c r="N11" s="249">
        <v>21.03</v>
      </c>
      <c r="O11" s="249">
        <v>20.13</v>
      </c>
      <c r="P11" s="249">
        <v>19.96</v>
      </c>
      <c r="Q11" s="58">
        <v>49.1</v>
      </c>
      <c r="R11" s="321">
        <v>0.1221</v>
      </c>
      <c r="S11" s="249">
        <v>6</v>
      </c>
      <c r="U11" s="249">
        <v>6</v>
      </c>
      <c r="V11" s="249">
        <v>0</v>
      </c>
    </row>
    <row r="12" spans="1:23" x14ac:dyDescent="0.3">
      <c r="A12" s="10" t="s">
        <v>699</v>
      </c>
      <c r="B12" s="319" t="s">
        <v>706</v>
      </c>
      <c r="C12" s="322">
        <v>10071179020356</v>
      </c>
      <c r="D12" s="250" t="s">
        <v>24</v>
      </c>
      <c r="E12" s="60">
        <v>15</v>
      </c>
      <c r="F12" s="60">
        <v>17</v>
      </c>
      <c r="G12" s="250">
        <v>75.47</v>
      </c>
      <c r="H12" s="250">
        <v>2.29</v>
      </c>
      <c r="I12" s="250">
        <v>100980</v>
      </c>
      <c r="J12" s="3" t="s">
        <v>707</v>
      </c>
      <c r="K12" s="249">
        <v>21.09</v>
      </c>
      <c r="L12" s="249">
        <v>20.46</v>
      </c>
      <c r="M12" s="249">
        <v>20.329999999999998</v>
      </c>
      <c r="N12" s="249">
        <v>20.8</v>
      </c>
      <c r="O12" s="249">
        <v>20.27</v>
      </c>
      <c r="P12" s="249">
        <v>20.170000000000002</v>
      </c>
      <c r="Q12" s="58">
        <v>29.41</v>
      </c>
      <c r="R12" s="321">
        <v>0.25530000000000003</v>
      </c>
      <c r="S12" s="249">
        <v>7.51</v>
      </c>
      <c r="U12" s="249">
        <v>7.51</v>
      </c>
      <c r="V12" s="249">
        <v>0</v>
      </c>
    </row>
    <row r="13" spans="1:23" x14ac:dyDescent="0.3">
      <c r="A13" s="10" t="s">
        <v>699</v>
      </c>
      <c r="B13" s="319" t="s">
        <v>708</v>
      </c>
      <c r="C13" s="322">
        <v>10071179024361</v>
      </c>
      <c r="D13" s="250" t="s">
        <v>24</v>
      </c>
      <c r="E13" s="60">
        <v>15</v>
      </c>
      <c r="F13" s="60">
        <v>17</v>
      </c>
      <c r="G13" s="250">
        <v>69.97</v>
      </c>
      <c r="H13" s="250">
        <v>3.43</v>
      </c>
      <c r="I13" s="250">
        <v>100980</v>
      </c>
      <c r="J13" s="3" t="s">
        <v>707</v>
      </c>
      <c r="K13" s="249">
        <v>20.64</v>
      </c>
      <c r="L13" s="249">
        <v>20.010000000000002</v>
      </c>
      <c r="M13" s="249">
        <v>19.88</v>
      </c>
      <c r="N13" s="249">
        <v>20.350000000000001</v>
      </c>
      <c r="O13" s="249">
        <v>19.82</v>
      </c>
      <c r="P13" s="249">
        <v>19.72</v>
      </c>
      <c r="Q13" s="58">
        <v>29.41</v>
      </c>
      <c r="R13" s="321">
        <v>0.25530000000000003</v>
      </c>
      <c r="S13" s="249">
        <v>7.51</v>
      </c>
      <c r="U13" s="249">
        <v>7.51</v>
      </c>
      <c r="V13" s="249">
        <v>0</v>
      </c>
    </row>
    <row r="14" spans="1:23" x14ac:dyDescent="0.3">
      <c r="A14" s="10" t="s">
        <v>699</v>
      </c>
      <c r="B14" s="319" t="s">
        <v>709</v>
      </c>
      <c r="C14" s="322">
        <v>10071179026709</v>
      </c>
      <c r="D14" s="250" t="s">
        <v>24</v>
      </c>
      <c r="E14" s="60">
        <v>30</v>
      </c>
      <c r="F14" s="60">
        <v>32</v>
      </c>
      <c r="G14" s="250">
        <v>209.6</v>
      </c>
      <c r="H14" s="250">
        <v>2.29</v>
      </c>
      <c r="I14" s="250">
        <v>100506</v>
      </c>
      <c r="J14" s="3" t="s">
        <v>701</v>
      </c>
      <c r="K14" s="249">
        <v>23.28</v>
      </c>
      <c r="L14" s="249">
        <v>22.1</v>
      </c>
      <c r="M14" s="249">
        <v>21.85</v>
      </c>
      <c r="N14" s="249">
        <v>22.74</v>
      </c>
      <c r="O14" s="249">
        <v>21.75</v>
      </c>
      <c r="P14" s="249">
        <v>21.55</v>
      </c>
      <c r="Q14" s="58">
        <v>54.55</v>
      </c>
      <c r="R14" s="321">
        <v>0.1221</v>
      </c>
      <c r="S14" s="249">
        <v>6.66</v>
      </c>
      <c r="U14" s="249">
        <v>6.66</v>
      </c>
      <c r="V14" s="249">
        <v>0</v>
      </c>
    </row>
    <row r="15" spans="1:23" x14ac:dyDescent="0.3">
      <c r="A15" s="10" t="s">
        <v>699</v>
      </c>
      <c r="B15" s="319" t="s">
        <v>710</v>
      </c>
      <c r="C15" s="322">
        <v>10071179027058</v>
      </c>
      <c r="D15" s="250" t="s">
        <v>24</v>
      </c>
      <c r="E15" s="60">
        <v>15</v>
      </c>
      <c r="F15" s="60">
        <v>17</v>
      </c>
      <c r="G15" s="250">
        <v>69.16</v>
      </c>
      <c r="H15" s="250">
        <v>3.47</v>
      </c>
      <c r="I15" s="250">
        <v>100980</v>
      </c>
      <c r="J15" s="3" t="s">
        <v>707</v>
      </c>
      <c r="K15" s="249">
        <v>24.09</v>
      </c>
      <c r="L15" s="249">
        <v>23.46</v>
      </c>
      <c r="M15" s="249">
        <v>23.33</v>
      </c>
      <c r="N15" s="249">
        <v>23.8</v>
      </c>
      <c r="O15" s="249">
        <v>23.27</v>
      </c>
      <c r="P15" s="249">
        <v>23.17</v>
      </c>
      <c r="Q15" s="58">
        <v>18.75</v>
      </c>
      <c r="R15" s="321">
        <v>0.25530000000000003</v>
      </c>
      <c r="S15" s="249">
        <v>4.79</v>
      </c>
      <c r="U15" s="249">
        <v>4.79</v>
      </c>
      <c r="V15" s="249">
        <v>0</v>
      </c>
    </row>
    <row r="16" spans="1:23" x14ac:dyDescent="0.3">
      <c r="A16" s="10" t="s">
        <v>699</v>
      </c>
      <c r="B16" s="319" t="s">
        <v>711</v>
      </c>
      <c r="C16" s="322">
        <v>10071179027515</v>
      </c>
      <c r="D16" s="250" t="s">
        <v>24</v>
      </c>
      <c r="E16" s="60">
        <v>30</v>
      </c>
      <c r="F16" s="60">
        <v>32</v>
      </c>
      <c r="G16" s="250">
        <v>197.53</v>
      </c>
      <c r="H16" s="250">
        <v>2.4300000000000002</v>
      </c>
      <c r="I16" s="250">
        <v>100506</v>
      </c>
      <c r="J16" s="3" t="s">
        <v>701</v>
      </c>
      <c r="K16" s="249">
        <v>23.88</v>
      </c>
      <c r="L16" s="249">
        <v>22.7</v>
      </c>
      <c r="M16" s="249">
        <v>22.45</v>
      </c>
      <c r="N16" s="249">
        <v>23.34</v>
      </c>
      <c r="O16" s="249">
        <v>22.35</v>
      </c>
      <c r="P16" s="249">
        <v>22.15</v>
      </c>
      <c r="Q16" s="58">
        <v>54.55</v>
      </c>
      <c r="R16" s="321">
        <v>0.1221</v>
      </c>
      <c r="S16" s="249">
        <v>6.66</v>
      </c>
      <c r="U16" s="249">
        <v>6.66</v>
      </c>
      <c r="V16" s="249">
        <v>0</v>
      </c>
    </row>
    <row r="17" spans="1:22" x14ac:dyDescent="0.3">
      <c r="A17" s="10" t="s">
        <v>699</v>
      </c>
      <c r="B17" s="319" t="s">
        <v>712</v>
      </c>
      <c r="C17" s="322">
        <v>10071179027812</v>
      </c>
      <c r="D17" s="250" t="s">
        <v>24</v>
      </c>
      <c r="E17" s="60">
        <v>15</v>
      </c>
      <c r="F17" s="60">
        <v>17</v>
      </c>
      <c r="G17" s="250">
        <v>76.19</v>
      </c>
      <c r="H17" s="250">
        <v>3.15</v>
      </c>
      <c r="I17" s="250">
        <v>100980</v>
      </c>
      <c r="J17" s="3" t="s">
        <v>707</v>
      </c>
      <c r="K17" s="249">
        <v>20.34</v>
      </c>
      <c r="L17" s="249">
        <v>19.71</v>
      </c>
      <c r="M17" s="249">
        <v>19.579999999999998</v>
      </c>
      <c r="N17" s="249">
        <v>20.05</v>
      </c>
      <c r="O17" s="249">
        <v>19.52</v>
      </c>
      <c r="P17" s="249">
        <v>19.420000000000002</v>
      </c>
      <c r="Q17" s="58">
        <v>29.41</v>
      </c>
      <c r="R17" s="321">
        <v>0.25530000000000003</v>
      </c>
      <c r="S17" s="249">
        <v>7.51</v>
      </c>
      <c r="U17" s="249">
        <v>7.51</v>
      </c>
      <c r="V17" s="249">
        <v>0</v>
      </c>
    </row>
    <row r="18" spans="1:22" x14ac:dyDescent="0.3">
      <c r="A18" s="10" t="s">
        <v>699</v>
      </c>
      <c r="B18" s="319" t="s">
        <v>713</v>
      </c>
      <c r="C18" s="322">
        <v>10071179027829</v>
      </c>
      <c r="D18" s="250" t="s">
        <v>24</v>
      </c>
      <c r="E18" s="60">
        <v>15</v>
      </c>
      <c r="F18" s="60">
        <v>17</v>
      </c>
      <c r="G18" s="250">
        <v>81.91</v>
      </c>
      <c r="H18" s="250">
        <v>2.93</v>
      </c>
      <c r="I18" s="250">
        <v>100980</v>
      </c>
      <c r="J18" s="3" t="s">
        <v>707</v>
      </c>
      <c r="K18" s="249">
        <v>22.29</v>
      </c>
      <c r="L18" s="249">
        <v>21.66</v>
      </c>
      <c r="M18" s="249">
        <v>21.53</v>
      </c>
      <c r="N18" s="249">
        <v>22</v>
      </c>
      <c r="O18" s="249">
        <v>21.47</v>
      </c>
      <c r="P18" s="249">
        <v>21.37</v>
      </c>
      <c r="Q18" s="58">
        <v>29.41</v>
      </c>
      <c r="R18" s="321">
        <v>0.25530000000000003</v>
      </c>
      <c r="S18" s="249">
        <v>7.51</v>
      </c>
      <c r="U18" s="249">
        <v>7.51</v>
      </c>
      <c r="V18" s="249">
        <v>0</v>
      </c>
    </row>
    <row r="19" spans="1:22" x14ac:dyDescent="0.3">
      <c r="A19" s="10" t="s">
        <v>699</v>
      </c>
      <c r="B19" s="319" t="s">
        <v>714</v>
      </c>
      <c r="C19" s="322">
        <v>10071179027836</v>
      </c>
      <c r="D19" s="250" t="s">
        <v>24</v>
      </c>
      <c r="E19" s="60">
        <v>15</v>
      </c>
      <c r="F19" s="60">
        <v>17</v>
      </c>
      <c r="G19" s="250">
        <v>65.75</v>
      </c>
      <c r="H19" s="250">
        <v>3.65</v>
      </c>
      <c r="I19" s="250">
        <v>100980</v>
      </c>
      <c r="J19" s="3" t="s">
        <v>707</v>
      </c>
      <c r="K19" s="249">
        <v>21.39</v>
      </c>
      <c r="L19" s="249">
        <v>20.76</v>
      </c>
      <c r="M19" s="249">
        <v>20.63</v>
      </c>
      <c r="N19" s="249">
        <v>21.1</v>
      </c>
      <c r="O19" s="249">
        <v>20.57</v>
      </c>
      <c r="P19" s="249">
        <v>20.47</v>
      </c>
      <c r="Q19" s="58">
        <v>29.41</v>
      </c>
      <c r="R19" s="321">
        <v>0.25530000000000003</v>
      </c>
      <c r="S19" s="249">
        <v>7.51</v>
      </c>
      <c r="U19" s="249">
        <v>7.51</v>
      </c>
      <c r="V19" s="249">
        <v>0</v>
      </c>
    </row>
    <row r="20" spans="1:22" x14ac:dyDescent="0.3">
      <c r="A20" s="10" t="s">
        <v>699</v>
      </c>
      <c r="B20" s="319" t="s">
        <v>715</v>
      </c>
      <c r="C20" s="322">
        <v>10071179027843</v>
      </c>
      <c r="D20" s="250" t="s">
        <v>24</v>
      </c>
      <c r="E20" s="60">
        <v>15</v>
      </c>
      <c r="F20" s="60">
        <v>17</v>
      </c>
      <c r="G20" s="250">
        <v>76.19</v>
      </c>
      <c r="H20" s="250">
        <v>3.15</v>
      </c>
      <c r="I20" s="250">
        <v>100980</v>
      </c>
      <c r="J20" s="3" t="s">
        <v>707</v>
      </c>
      <c r="K20" s="249">
        <v>23.04</v>
      </c>
      <c r="L20" s="249">
        <v>22.41</v>
      </c>
      <c r="M20" s="249">
        <v>22.28</v>
      </c>
      <c r="N20" s="249">
        <v>22.75</v>
      </c>
      <c r="O20" s="249">
        <v>22.22</v>
      </c>
      <c r="P20" s="249">
        <v>22.12</v>
      </c>
      <c r="Q20" s="58">
        <v>29.41</v>
      </c>
      <c r="R20" s="321">
        <v>0.25530000000000003</v>
      </c>
      <c r="S20" s="249">
        <v>7.51</v>
      </c>
      <c r="U20" s="249">
        <v>7.51</v>
      </c>
      <c r="V20" s="249">
        <v>0</v>
      </c>
    </row>
    <row r="21" spans="1:22" x14ac:dyDescent="0.3">
      <c r="A21" s="10" t="s">
        <v>699</v>
      </c>
      <c r="B21" s="319" t="s">
        <v>716</v>
      </c>
      <c r="C21" s="322">
        <v>10071179030133</v>
      </c>
      <c r="D21" s="250" t="s">
        <v>24</v>
      </c>
      <c r="E21" s="60">
        <v>30</v>
      </c>
      <c r="F21" s="60">
        <v>32</v>
      </c>
      <c r="G21" s="250">
        <v>199.17</v>
      </c>
      <c r="H21" s="250">
        <v>2.41</v>
      </c>
      <c r="I21" s="250">
        <v>100506</v>
      </c>
      <c r="J21" s="3" t="s">
        <v>701</v>
      </c>
      <c r="K21" s="249">
        <v>25.08</v>
      </c>
      <c r="L21" s="249">
        <v>23.9</v>
      </c>
      <c r="M21" s="249">
        <v>23.65</v>
      </c>
      <c r="N21" s="249">
        <v>24.54</v>
      </c>
      <c r="O21" s="249">
        <v>23.55</v>
      </c>
      <c r="P21" s="249">
        <v>23.35</v>
      </c>
      <c r="Q21" s="58">
        <v>54.55</v>
      </c>
      <c r="R21" s="321">
        <v>0.1221</v>
      </c>
      <c r="S21" s="249">
        <v>6.66</v>
      </c>
      <c r="U21" s="249">
        <v>6.66</v>
      </c>
      <c r="V21" s="249">
        <v>0</v>
      </c>
    </row>
    <row r="22" spans="1:22" x14ac:dyDescent="0.3">
      <c r="A22" s="10" t="s">
        <v>699</v>
      </c>
      <c r="B22" s="319" t="s">
        <v>717</v>
      </c>
      <c r="C22" s="322">
        <v>10071179032168</v>
      </c>
      <c r="D22" s="250" t="s">
        <v>24</v>
      </c>
      <c r="E22" s="60">
        <v>24</v>
      </c>
      <c r="F22" s="60">
        <v>26</v>
      </c>
      <c r="G22" s="250">
        <v>181.99</v>
      </c>
      <c r="H22" s="250">
        <v>2.11</v>
      </c>
      <c r="I22" s="250">
        <v>100506</v>
      </c>
      <c r="J22" s="3" t="s">
        <v>701</v>
      </c>
      <c r="K22" s="249">
        <v>28.28</v>
      </c>
      <c r="L22" s="249">
        <v>27.32</v>
      </c>
      <c r="M22" s="249">
        <v>27.12</v>
      </c>
      <c r="N22" s="249">
        <v>27.84</v>
      </c>
      <c r="O22" s="249">
        <v>27.04</v>
      </c>
      <c r="P22" s="249">
        <v>26.88</v>
      </c>
      <c r="Q22" s="58">
        <v>43.63</v>
      </c>
      <c r="R22" s="321">
        <v>0.1221</v>
      </c>
      <c r="S22" s="249">
        <v>5.33</v>
      </c>
      <c r="U22" s="249">
        <v>5.33</v>
      </c>
      <c r="V22" s="249">
        <v>0</v>
      </c>
    </row>
    <row r="23" spans="1:22" x14ac:dyDescent="0.3">
      <c r="A23" s="10" t="s">
        <v>699</v>
      </c>
      <c r="B23" s="319" t="s">
        <v>718</v>
      </c>
      <c r="C23" s="322">
        <v>10071179032175</v>
      </c>
      <c r="D23" s="250" t="s">
        <v>24</v>
      </c>
      <c r="E23" s="60">
        <v>24</v>
      </c>
      <c r="F23" s="60">
        <v>26</v>
      </c>
      <c r="G23" s="250">
        <v>180.28</v>
      </c>
      <c r="H23" s="250">
        <v>2.13</v>
      </c>
      <c r="I23" s="250">
        <v>100506</v>
      </c>
      <c r="J23" s="3" t="s">
        <v>701</v>
      </c>
      <c r="K23" s="249">
        <v>28.28</v>
      </c>
      <c r="L23" s="249">
        <v>27.32</v>
      </c>
      <c r="M23" s="249">
        <v>27.12</v>
      </c>
      <c r="N23" s="249">
        <v>27.84</v>
      </c>
      <c r="O23" s="249">
        <v>27.04</v>
      </c>
      <c r="P23" s="249">
        <v>26.88</v>
      </c>
      <c r="Q23" s="58">
        <v>43.63</v>
      </c>
      <c r="R23" s="321">
        <v>0.1221</v>
      </c>
      <c r="S23" s="249">
        <v>5.33</v>
      </c>
      <c r="U23" s="249">
        <v>5.33</v>
      </c>
      <c r="V23" s="249">
        <v>0</v>
      </c>
    </row>
    <row r="24" spans="1:22" x14ac:dyDescent="0.3">
      <c r="A24" s="10" t="s">
        <v>699</v>
      </c>
      <c r="B24" s="319" t="s">
        <v>719</v>
      </c>
      <c r="C24" s="322">
        <v>10071179032182</v>
      </c>
      <c r="D24" s="250" t="s">
        <v>24</v>
      </c>
      <c r="E24" s="60">
        <v>24</v>
      </c>
      <c r="F24" s="60">
        <v>26</v>
      </c>
      <c r="G24" s="250">
        <v>173.75</v>
      </c>
      <c r="H24" s="250">
        <v>2.21</v>
      </c>
      <c r="I24" s="250">
        <v>100506</v>
      </c>
      <c r="J24" s="3" t="s">
        <v>701</v>
      </c>
      <c r="K24" s="249">
        <v>28.28</v>
      </c>
      <c r="L24" s="249">
        <v>27.32</v>
      </c>
      <c r="M24" s="249">
        <v>27.12</v>
      </c>
      <c r="N24" s="249">
        <v>27.84</v>
      </c>
      <c r="O24" s="249">
        <v>27.04</v>
      </c>
      <c r="P24" s="249">
        <v>26.88</v>
      </c>
      <c r="Q24" s="58">
        <v>43.63</v>
      </c>
      <c r="R24" s="321">
        <v>0.1221</v>
      </c>
      <c r="S24" s="249">
        <v>5.33</v>
      </c>
      <c r="U24" s="249">
        <v>5.33</v>
      </c>
      <c r="V24" s="249">
        <v>0</v>
      </c>
    </row>
    <row r="25" spans="1:22" x14ac:dyDescent="0.3">
      <c r="A25" s="10" t="s">
        <v>699</v>
      </c>
      <c r="B25" s="319" t="s">
        <v>720</v>
      </c>
      <c r="C25" s="322">
        <v>10071179034537</v>
      </c>
      <c r="D25" s="250" t="s">
        <v>24</v>
      </c>
      <c r="E25" s="60">
        <v>24</v>
      </c>
      <c r="F25" s="60">
        <v>26</v>
      </c>
      <c r="G25" s="250">
        <v>90.56</v>
      </c>
      <c r="H25" s="250">
        <v>4.24</v>
      </c>
      <c r="I25" s="250">
        <v>100980</v>
      </c>
      <c r="J25" s="3" t="s">
        <v>707</v>
      </c>
      <c r="K25" s="323">
        <v>37.159999999999997</v>
      </c>
      <c r="L25" s="323">
        <v>36.200000000000003</v>
      </c>
      <c r="M25" s="323">
        <v>36</v>
      </c>
      <c r="N25" s="323">
        <v>36.72</v>
      </c>
      <c r="O25" s="323">
        <v>35.92</v>
      </c>
      <c r="P25" s="323">
        <v>35.76</v>
      </c>
      <c r="Q25" s="324">
        <v>47.05</v>
      </c>
      <c r="R25" s="325">
        <v>0.25530000000000003</v>
      </c>
      <c r="S25" s="323">
        <v>12.01</v>
      </c>
      <c r="U25" s="249">
        <v>12.01</v>
      </c>
      <c r="V25" s="323">
        <v>0</v>
      </c>
    </row>
    <row r="26" spans="1:22" x14ac:dyDescent="0.3">
      <c r="A26" s="10" t="s">
        <v>699</v>
      </c>
      <c r="B26" s="319" t="s">
        <v>721</v>
      </c>
      <c r="C26" s="322">
        <v>10071179036289</v>
      </c>
      <c r="D26" s="250" t="s">
        <v>24</v>
      </c>
      <c r="E26" s="60">
        <v>30</v>
      </c>
      <c r="F26" s="60">
        <v>32</v>
      </c>
      <c r="G26" s="250">
        <v>233</v>
      </c>
      <c r="H26" s="250">
        <v>2.06</v>
      </c>
      <c r="I26" s="250">
        <v>100506</v>
      </c>
      <c r="J26" s="3" t="s">
        <v>701</v>
      </c>
      <c r="K26" s="249">
        <v>25.38</v>
      </c>
      <c r="L26" s="249">
        <v>24.2</v>
      </c>
      <c r="M26" s="249">
        <v>23.95</v>
      </c>
      <c r="N26" s="249">
        <v>24.84</v>
      </c>
      <c r="O26" s="249">
        <v>23.85</v>
      </c>
      <c r="P26" s="249">
        <v>23.65</v>
      </c>
      <c r="Q26" s="58">
        <v>54.55</v>
      </c>
      <c r="R26" s="321">
        <v>0.1221</v>
      </c>
      <c r="S26" s="249">
        <v>6.66</v>
      </c>
      <c r="U26" s="249">
        <v>6.66</v>
      </c>
      <c r="V26" s="249">
        <v>0</v>
      </c>
    </row>
    <row r="27" spans="1:22" x14ac:dyDescent="0.3">
      <c r="A27" s="10" t="s">
        <v>699</v>
      </c>
      <c r="B27" s="319" t="s">
        <v>722</v>
      </c>
      <c r="C27" s="322">
        <v>10071179036296</v>
      </c>
      <c r="D27" s="250" t="s">
        <v>24</v>
      </c>
      <c r="E27" s="60">
        <v>30</v>
      </c>
      <c r="F27" s="60">
        <v>32</v>
      </c>
      <c r="G27" s="250">
        <v>200.83</v>
      </c>
      <c r="H27" s="250">
        <v>2.39</v>
      </c>
      <c r="I27" s="250">
        <v>100506</v>
      </c>
      <c r="J27" s="3" t="s">
        <v>701</v>
      </c>
      <c r="K27" s="249">
        <v>25.38</v>
      </c>
      <c r="L27" s="249">
        <v>24.2</v>
      </c>
      <c r="M27" s="249">
        <v>23.95</v>
      </c>
      <c r="N27" s="249">
        <v>24.84</v>
      </c>
      <c r="O27" s="249">
        <v>23.85</v>
      </c>
      <c r="P27" s="249">
        <v>23.65</v>
      </c>
      <c r="Q27" s="58">
        <v>54.55</v>
      </c>
      <c r="R27" s="321">
        <v>0.1221</v>
      </c>
      <c r="S27" s="249">
        <v>6.66</v>
      </c>
      <c r="U27" s="249">
        <v>6.66</v>
      </c>
      <c r="V27" s="249">
        <v>0</v>
      </c>
    </row>
    <row r="28" spans="1:22" x14ac:dyDescent="0.3">
      <c r="A28" s="10" t="s">
        <v>699</v>
      </c>
      <c r="B28" s="319" t="s">
        <v>723</v>
      </c>
      <c r="C28" s="322">
        <v>10071179036302</v>
      </c>
      <c r="D28" s="250" t="s">
        <v>24</v>
      </c>
      <c r="E28" s="60">
        <v>30</v>
      </c>
      <c r="F28" s="60">
        <v>32</v>
      </c>
      <c r="G28" s="250">
        <v>199.17</v>
      </c>
      <c r="H28" s="250">
        <v>2.41</v>
      </c>
      <c r="I28" s="250">
        <v>100506</v>
      </c>
      <c r="J28" s="3" t="s">
        <v>701</v>
      </c>
      <c r="K28" s="249">
        <v>25.68</v>
      </c>
      <c r="L28" s="249">
        <v>24.5</v>
      </c>
      <c r="M28" s="249">
        <v>24.25</v>
      </c>
      <c r="N28" s="249">
        <v>25.14</v>
      </c>
      <c r="O28" s="249">
        <v>24.15</v>
      </c>
      <c r="P28" s="249">
        <v>23.95</v>
      </c>
      <c r="Q28" s="58">
        <v>54.55</v>
      </c>
      <c r="R28" s="321">
        <v>0.1221</v>
      </c>
      <c r="S28" s="249">
        <v>6.66</v>
      </c>
      <c r="U28" s="249">
        <v>6.66</v>
      </c>
      <c r="V28" s="249">
        <v>0</v>
      </c>
    </row>
    <row r="29" spans="1:22" x14ac:dyDescent="0.3">
      <c r="A29" s="10" t="s">
        <v>699</v>
      </c>
      <c r="B29" s="319" t="s">
        <v>724</v>
      </c>
      <c r="C29" s="322">
        <v>10071179036319</v>
      </c>
      <c r="D29" s="250" t="s">
        <v>24</v>
      </c>
      <c r="E29" s="60">
        <v>30</v>
      </c>
      <c r="F29" s="60">
        <v>32</v>
      </c>
      <c r="G29" s="250">
        <v>231.88</v>
      </c>
      <c r="H29" s="250">
        <v>2.0699999999999998</v>
      </c>
      <c r="I29" s="250">
        <v>100506</v>
      </c>
      <c r="J29" s="3" t="s">
        <v>701</v>
      </c>
      <c r="K29" s="249">
        <v>24.18</v>
      </c>
      <c r="L29" s="249">
        <v>23</v>
      </c>
      <c r="M29" s="249">
        <v>22.75</v>
      </c>
      <c r="N29" s="249">
        <v>23.64</v>
      </c>
      <c r="O29" s="249">
        <v>22.65</v>
      </c>
      <c r="P29" s="249">
        <v>22.45</v>
      </c>
      <c r="Q29" s="58">
        <v>54.55</v>
      </c>
      <c r="R29" s="321">
        <v>0.1221</v>
      </c>
      <c r="S29" s="249">
        <v>6.66</v>
      </c>
      <c r="U29" s="249">
        <v>6.66</v>
      </c>
      <c r="V29" s="249">
        <v>0</v>
      </c>
    </row>
    <row r="30" spans="1:22" x14ac:dyDescent="0.3">
      <c r="A30" s="10" t="s">
        <v>699</v>
      </c>
      <c r="B30" s="319" t="s">
        <v>725</v>
      </c>
      <c r="C30" s="322">
        <v>10071179036333</v>
      </c>
      <c r="D30" s="250" t="s">
        <v>24</v>
      </c>
      <c r="E30" s="60">
        <v>30</v>
      </c>
      <c r="F30" s="60">
        <v>32</v>
      </c>
      <c r="G30" s="250">
        <v>171.42</v>
      </c>
      <c r="H30" s="250">
        <v>2.8</v>
      </c>
      <c r="I30" s="250">
        <v>100506</v>
      </c>
      <c r="J30" s="3" t="s">
        <v>701</v>
      </c>
      <c r="K30" s="249">
        <v>26.28</v>
      </c>
      <c r="L30" s="249">
        <v>25.1</v>
      </c>
      <c r="M30" s="249">
        <v>24.85</v>
      </c>
      <c r="N30" s="249">
        <v>25.74</v>
      </c>
      <c r="O30" s="249">
        <v>24.75</v>
      </c>
      <c r="P30" s="249">
        <v>24.55</v>
      </c>
      <c r="Q30" s="58">
        <v>54.55</v>
      </c>
      <c r="R30" s="321">
        <v>0.1221</v>
      </c>
      <c r="S30" s="249">
        <v>6.66</v>
      </c>
      <c r="U30" s="249">
        <v>6.66</v>
      </c>
      <c r="V30" s="249">
        <v>0</v>
      </c>
    </row>
    <row r="31" spans="1:22" x14ac:dyDescent="0.3">
      <c r="A31" s="10" t="s">
        <v>699</v>
      </c>
      <c r="B31" s="319" t="s">
        <v>726</v>
      </c>
      <c r="C31" s="322">
        <v>10071179036357</v>
      </c>
      <c r="D31" s="250" t="s">
        <v>24</v>
      </c>
      <c r="E31" s="60">
        <v>30</v>
      </c>
      <c r="F31" s="60">
        <v>32</v>
      </c>
      <c r="G31" s="250">
        <v>200.83</v>
      </c>
      <c r="H31" s="250">
        <v>2.39</v>
      </c>
      <c r="I31" s="250">
        <v>100506</v>
      </c>
      <c r="J31" s="3" t="s">
        <v>701</v>
      </c>
      <c r="K31" s="249">
        <v>25.98</v>
      </c>
      <c r="L31" s="249">
        <v>24.8</v>
      </c>
      <c r="M31" s="249">
        <v>24.55</v>
      </c>
      <c r="N31" s="249">
        <v>25.44</v>
      </c>
      <c r="O31" s="249">
        <v>24.45</v>
      </c>
      <c r="P31" s="249">
        <v>24.25</v>
      </c>
      <c r="Q31" s="58">
        <v>54.55</v>
      </c>
      <c r="R31" s="321">
        <v>0.1221</v>
      </c>
      <c r="S31" s="249">
        <v>6.66</v>
      </c>
      <c r="U31" s="249">
        <v>6.66</v>
      </c>
      <c r="V31" s="249">
        <v>0</v>
      </c>
    </row>
    <row r="32" spans="1:22" x14ac:dyDescent="0.3">
      <c r="A32" s="10" t="s">
        <v>699</v>
      </c>
      <c r="B32" s="319" t="s">
        <v>727</v>
      </c>
      <c r="C32" s="322">
        <v>10071179036715</v>
      </c>
      <c r="D32" s="250" t="s">
        <v>24</v>
      </c>
      <c r="E32" s="60">
        <v>30</v>
      </c>
      <c r="F32" s="60">
        <v>32</v>
      </c>
      <c r="G32" s="250">
        <v>189.72</v>
      </c>
      <c r="H32" s="250">
        <v>2.5299999999999998</v>
      </c>
      <c r="I32" s="250">
        <v>100506</v>
      </c>
      <c r="J32" s="3" t="s">
        <v>701</v>
      </c>
      <c r="K32" s="249">
        <v>23.58</v>
      </c>
      <c r="L32" s="249">
        <v>22.4</v>
      </c>
      <c r="M32" s="249">
        <v>22.15</v>
      </c>
      <c r="N32" s="249">
        <v>23.04</v>
      </c>
      <c r="O32" s="249">
        <v>22.05</v>
      </c>
      <c r="P32" s="249">
        <v>21.85</v>
      </c>
      <c r="Q32" s="58">
        <v>54.55</v>
      </c>
      <c r="R32" s="321">
        <v>0.1221</v>
      </c>
      <c r="S32" s="249">
        <v>6.66</v>
      </c>
      <c r="U32" s="249">
        <v>6.66</v>
      </c>
      <c r="V32" s="249">
        <v>0</v>
      </c>
    </row>
    <row r="33" spans="1:22" x14ac:dyDescent="0.3">
      <c r="A33" s="10" t="s">
        <v>699</v>
      </c>
      <c r="B33" s="319" t="s">
        <v>728</v>
      </c>
      <c r="C33" s="322">
        <v>10071179036722</v>
      </c>
      <c r="D33" s="250" t="s">
        <v>24</v>
      </c>
      <c r="E33" s="60">
        <v>30</v>
      </c>
      <c r="F33" s="60">
        <v>32</v>
      </c>
      <c r="G33" s="250">
        <v>162.16</v>
      </c>
      <c r="H33" s="250">
        <v>2.96</v>
      </c>
      <c r="I33" s="250">
        <v>100506</v>
      </c>
      <c r="J33" s="3" t="s">
        <v>701</v>
      </c>
      <c r="K33" s="249">
        <v>24.78</v>
      </c>
      <c r="L33" s="249">
        <v>23.6</v>
      </c>
      <c r="M33" s="249">
        <v>23.35</v>
      </c>
      <c r="N33" s="249">
        <v>24.24</v>
      </c>
      <c r="O33" s="249">
        <v>23.25</v>
      </c>
      <c r="P33" s="249">
        <v>23.05</v>
      </c>
      <c r="Q33" s="58">
        <v>54.55</v>
      </c>
      <c r="R33" s="321">
        <v>0.1221</v>
      </c>
      <c r="S33" s="249">
        <v>6.66</v>
      </c>
      <c r="U33" s="249">
        <v>6.66</v>
      </c>
      <c r="V33" s="249">
        <v>0</v>
      </c>
    </row>
    <row r="34" spans="1:22" x14ac:dyDescent="0.3">
      <c r="A34" s="10" t="s">
        <v>699</v>
      </c>
      <c r="B34" s="319" t="s">
        <v>729</v>
      </c>
      <c r="C34" s="322">
        <v>10071179037927</v>
      </c>
      <c r="D34" s="250" t="s">
        <v>24</v>
      </c>
      <c r="E34" s="60">
        <v>15</v>
      </c>
      <c r="F34" s="60">
        <v>16.25</v>
      </c>
      <c r="G34" s="250">
        <v>71</v>
      </c>
      <c r="H34" s="250">
        <v>3.38</v>
      </c>
      <c r="I34" s="250">
        <v>100506</v>
      </c>
      <c r="J34" s="3" t="s">
        <v>701</v>
      </c>
      <c r="K34" s="249">
        <v>25.33</v>
      </c>
      <c r="L34" s="249">
        <v>24.73</v>
      </c>
      <c r="M34" s="249">
        <v>24.6</v>
      </c>
      <c r="N34" s="249">
        <v>25.05</v>
      </c>
      <c r="O34" s="249">
        <v>24.55</v>
      </c>
      <c r="P34" s="249">
        <v>24.45</v>
      </c>
      <c r="Q34" s="58">
        <v>18.75</v>
      </c>
      <c r="R34" s="321">
        <v>0.1221</v>
      </c>
      <c r="S34" s="249">
        <v>2.29</v>
      </c>
      <c r="U34" s="249">
        <v>2.29</v>
      </c>
      <c r="V34" s="249">
        <v>0</v>
      </c>
    </row>
    <row r="35" spans="1:22" x14ac:dyDescent="0.3">
      <c r="A35" s="10" t="s">
        <v>699</v>
      </c>
      <c r="B35" s="319" t="s">
        <v>730</v>
      </c>
      <c r="C35" s="322">
        <v>10071179042860</v>
      </c>
      <c r="D35" s="250" t="s">
        <v>24</v>
      </c>
      <c r="E35" s="60">
        <v>30</v>
      </c>
      <c r="F35" s="60">
        <v>32</v>
      </c>
      <c r="G35" s="250">
        <v>217.19</v>
      </c>
      <c r="H35" s="250">
        <v>2.21</v>
      </c>
      <c r="I35" s="250">
        <v>100506</v>
      </c>
      <c r="J35" s="3" t="s">
        <v>701</v>
      </c>
      <c r="K35" s="249">
        <v>28.68</v>
      </c>
      <c r="L35" s="249">
        <v>27.5</v>
      </c>
      <c r="M35" s="249">
        <v>27.25</v>
      </c>
      <c r="N35" s="249">
        <v>28.14</v>
      </c>
      <c r="O35" s="249">
        <v>27.15</v>
      </c>
      <c r="P35" s="249">
        <v>26.95</v>
      </c>
      <c r="Q35" s="58">
        <v>54.55</v>
      </c>
      <c r="R35" s="321">
        <v>0.1221</v>
      </c>
      <c r="S35" s="249">
        <v>6.66</v>
      </c>
      <c r="U35" s="249">
        <v>6.66</v>
      </c>
      <c r="V35" s="249">
        <v>0</v>
      </c>
    </row>
    <row r="36" spans="1:22" x14ac:dyDescent="0.3">
      <c r="A36" s="10" t="s">
        <v>699</v>
      </c>
      <c r="B36" s="319" t="s">
        <v>731</v>
      </c>
      <c r="C36" s="322">
        <v>10071179043218</v>
      </c>
      <c r="D36" s="250" t="s">
        <v>24</v>
      </c>
      <c r="E36" s="60">
        <v>30</v>
      </c>
      <c r="F36" s="60">
        <v>32</v>
      </c>
      <c r="G36" s="250">
        <v>190.47</v>
      </c>
      <c r="H36" s="250">
        <v>2.52</v>
      </c>
      <c r="I36" s="250">
        <v>100506</v>
      </c>
      <c r="J36" s="3" t="s">
        <v>701</v>
      </c>
      <c r="K36" s="249">
        <v>22.68</v>
      </c>
      <c r="L36" s="249">
        <v>21.5</v>
      </c>
      <c r="M36" s="249">
        <v>21.25</v>
      </c>
      <c r="N36" s="249">
        <v>22.14</v>
      </c>
      <c r="O36" s="249">
        <v>21.15</v>
      </c>
      <c r="P36" s="249">
        <v>20.95</v>
      </c>
      <c r="Q36" s="58">
        <v>54.55</v>
      </c>
      <c r="R36" s="321">
        <v>0.1221</v>
      </c>
      <c r="S36" s="249">
        <v>6.66</v>
      </c>
      <c r="U36" s="249">
        <v>6.66</v>
      </c>
      <c r="V36" s="249">
        <v>0</v>
      </c>
    </row>
    <row r="37" spans="1:22" x14ac:dyDescent="0.3">
      <c r="A37" s="10" t="s">
        <v>699</v>
      </c>
      <c r="B37" s="319" t="s">
        <v>732</v>
      </c>
      <c r="C37" s="322">
        <v>10071179046158</v>
      </c>
      <c r="D37" s="250" t="s">
        <v>24</v>
      </c>
      <c r="E37" s="60">
        <v>30</v>
      </c>
      <c r="F37" s="60">
        <v>32</v>
      </c>
      <c r="G37" s="250">
        <v>198.34</v>
      </c>
      <c r="H37" s="250">
        <v>2.42</v>
      </c>
      <c r="I37" s="250">
        <v>100506</v>
      </c>
      <c r="J37" s="3" t="s">
        <v>701</v>
      </c>
      <c r="K37" s="249">
        <v>32.28</v>
      </c>
      <c r="L37" s="249">
        <v>31.1</v>
      </c>
      <c r="M37" s="249">
        <v>30.85</v>
      </c>
      <c r="N37" s="249">
        <v>31.74</v>
      </c>
      <c r="O37" s="249">
        <v>30.75</v>
      </c>
      <c r="P37" s="249">
        <v>30.55</v>
      </c>
      <c r="Q37" s="58">
        <v>54.55</v>
      </c>
      <c r="R37" s="321">
        <v>0.1221</v>
      </c>
      <c r="S37" s="249">
        <v>6.66</v>
      </c>
      <c r="U37" s="249">
        <v>6.66</v>
      </c>
      <c r="V37" s="249">
        <v>0</v>
      </c>
    </row>
    <row r="38" spans="1:22" x14ac:dyDescent="0.3">
      <c r="A38" s="10" t="s">
        <v>699</v>
      </c>
      <c r="B38" s="319" t="s">
        <v>733</v>
      </c>
      <c r="C38" s="322">
        <v>10071179221227</v>
      </c>
      <c r="D38" s="250" t="s">
        <v>24</v>
      </c>
      <c r="E38" s="60">
        <v>30</v>
      </c>
      <c r="F38" s="60">
        <v>32</v>
      </c>
      <c r="G38" s="250">
        <v>242.42</v>
      </c>
      <c r="H38" s="250">
        <v>1.98</v>
      </c>
      <c r="I38" s="250">
        <v>100506</v>
      </c>
      <c r="J38" s="3" t="s">
        <v>701</v>
      </c>
      <c r="K38" s="249">
        <v>18.48</v>
      </c>
      <c r="L38" s="249">
        <v>17.3</v>
      </c>
      <c r="M38" s="249">
        <v>17.05</v>
      </c>
      <c r="N38" s="249">
        <v>17.940000000000001</v>
      </c>
      <c r="O38" s="249">
        <v>16.95</v>
      </c>
      <c r="P38" s="249">
        <v>16.75</v>
      </c>
      <c r="Q38" s="58">
        <v>54.55</v>
      </c>
      <c r="R38" s="321">
        <v>0.1221</v>
      </c>
      <c r="S38" s="249">
        <v>6.66</v>
      </c>
      <c r="U38" s="249">
        <v>6.66</v>
      </c>
      <c r="V38" s="249">
        <v>0</v>
      </c>
    </row>
    <row r="39" spans="1:22" x14ac:dyDescent="0.3">
      <c r="A39" s="10" t="s">
        <v>699</v>
      </c>
      <c r="B39" s="319" t="s">
        <v>734</v>
      </c>
      <c r="C39" s="322">
        <v>10071179221241</v>
      </c>
      <c r="D39" s="250" t="s">
        <v>24</v>
      </c>
      <c r="E39" s="60">
        <v>27</v>
      </c>
      <c r="F39" s="60">
        <v>29</v>
      </c>
      <c r="G39" s="250">
        <v>191.15</v>
      </c>
      <c r="H39" s="250">
        <v>2.2599999999999998</v>
      </c>
      <c r="I39" s="250">
        <v>100506</v>
      </c>
      <c r="J39" s="3" t="s">
        <v>701</v>
      </c>
      <c r="K39" s="249">
        <v>17.739999999999998</v>
      </c>
      <c r="L39" s="249">
        <v>16.670000000000002</v>
      </c>
      <c r="M39" s="249">
        <v>16.45</v>
      </c>
      <c r="N39" s="249">
        <v>17.25</v>
      </c>
      <c r="O39" s="249">
        <v>16.350000000000001</v>
      </c>
      <c r="P39" s="249">
        <v>16.18</v>
      </c>
      <c r="Q39" s="58">
        <v>49.1</v>
      </c>
      <c r="R39" s="321">
        <v>0.1221</v>
      </c>
      <c r="S39" s="249">
        <v>6</v>
      </c>
      <c r="U39" s="249">
        <v>6</v>
      </c>
      <c r="V39" s="249">
        <v>0</v>
      </c>
    </row>
    <row r="40" spans="1:22" x14ac:dyDescent="0.3">
      <c r="A40" s="10" t="s">
        <v>699</v>
      </c>
      <c r="B40" s="319" t="s">
        <v>735</v>
      </c>
      <c r="C40" s="322">
        <v>10071179231165</v>
      </c>
      <c r="D40" s="250" t="s">
        <v>24</v>
      </c>
      <c r="E40" s="60">
        <v>30</v>
      </c>
      <c r="F40" s="60">
        <v>32</v>
      </c>
      <c r="G40" s="250">
        <v>158.94</v>
      </c>
      <c r="H40" s="250">
        <v>3.02</v>
      </c>
      <c r="I40" s="250">
        <v>100506</v>
      </c>
      <c r="J40" s="3" t="s">
        <v>701</v>
      </c>
      <c r="K40" s="249">
        <v>23.88</v>
      </c>
      <c r="L40" s="249">
        <v>22.7</v>
      </c>
      <c r="M40" s="249">
        <v>22.45</v>
      </c>
      <c r="N40" s="249">
        <v>23.34</v>
      </c>
      <c r="O40" s="249">
        <v>22.35</v>
      </c>
      <c r="P40" s="249">
        <v>22.15</v>
      </c>
      <c r="Q40" s="58">
        <v>54.55</v>
      </c>
      <c r="R40" s="321">
        <v>0.1221</v>
      </c>
      <c r="S40" s="249">
        <v>6.66</v>
      </c>
      <c r="U40" s="249">
        <v>6.66</v>
      </c>
      <c r="V40" s="249">
        <v>0</v>
      </c>
    </row>
    <row r="41" spans="1:22" x14ac:dyDescent="0.3">
      <c r="A41" s="10" t="s">
        <v>699</v>
      </c>
      <c r="B41" s="319" t="s">
        <v>736</v>
      </c>
      <c r="C41" s="322">
        <v>10071179231172</v>
      </c>
      <c r="D41" s="250" t="s">
        <v>24</v>
      </c>
      <c r="E41" s="60">
        <v>27</v>
      </c>
      <c r="F41" s="60">
        <v>29</v>
      </c>
      <c r="G41" s="250">
        <v>143.04</v>
      </c>
      <c r="H41" s="250">
        <v>3.02</v>
      </c>
      <c r="I41" s="250">
        <v>100506</v>
      </c>
      <c r="J41" s="3" t="s">
        <v>701</v>
      </c>
      <c r="K41" s="249">
        <v>22.33</v>
      </c>
      <c r="L41" s="323">
        <v>21.26</v>
      </c>
      <c r="M41" s="323">
        <v>21.04</v>
      </c>
      <c r="N41" s="249">
        <v>21.84</v>
      </c>
      <c r="O41" s="249">
        <v>20.94</v>
      </c>
      <c r="P41" s="249">
        <v>20.77</v>
      </c>
      <c r="Q41" s="58">
        <v>49.1</v>
      </c>
      <c r="R41" s="321">
        <v>0.1221</v>
      </c>
      <c r="S41" s="249">
        <v>6</v>
      </c>
      <c r="U41" s="249">
        <v>6</v>
      </c>
      <c r="V41" s="323">
        <v>0</v>
      </c>
    </row>
    <row r="42" spans="1:22" x14ac:dyDescent="0.3">
      <c r="A42" s="10" t="s">
        <v>699</v>
      </c>
      <c r="B42" s="319" t="s">
        <v>737</v>
      </c>
      <c r="C42" s="322">
        <v>10071179231264</v>
      </c>
      <c r="D42" s="250" t="s">
        <v>24</v>
      </c>
      <c r="E42" s="60">
        <v>17</v>
      </c>
      <c r="F42" s="60">
        <v>19</v>
      </c>
      <c r="G42" s="250">
        <v>92.73</v>
      </c>
      <c r="H42" s="250">
        <v>2.89</v>
      </c>
      <c r="I42" s="250">
        <v>100506</v>
      </c>
      <c r="J42" s="3" t="s">
        <v>701</v>
      </c>
      <c r="K42" s="249">
        <v>31.68</v>
      </c>
      <c r="L42" s="323">
        <v>30.98</v>
      </c>
      <c r="M42" s="323">
        <v>30.83</v>
      </c>
      <c r="N42" s="323">
        <v>31.36</v>
      </c>
      <c r="O42" s="323">
        <v>30.77</v>
      </c>
      <c r="P42" s="323">
        <v>30.65</v>
      </c>
      <c r="Q42" s="58">
        <v>30.91</v>
      </c>
      <c r="R42" s="321">
        <v>0.1221</v>
      </c>
      <c r="S42" s="249">
        <v>3.77</v>
      </c>
      <c r="U42" s="249">
        <v>3.77</v>
      </c>
      <c r="V42" s="323">
        <v>0</v>
      </c>
    </row>
    <row r="43" spans="1:22" x14ac:dyDescent="0.3">
      <c r="A43" s="10" t="s">
        <v>699</v>
      </c>
      <c r="B43" s="319" t="s">
        <v>738</v>
      </c>
      <c r="C43" s="322">
        <v>10071179238010</v>
      </c>
      <c r="D43" s="250" t="s">
        <v>24</v>
      </c>
      <c r="E43" s="60">
        <v>30</v>
      </c>
      <c r="F43" s="60">
        <v>32</v>
      </c>
      <c r="G43" s="250">
        <v>178.43</v>
      </c>
      <c r="H43" s="250">
        <v>2.69</v>
      </c>
      <c r="I43" s="250">
        <v>100506</v>
      </c>
      <c r="J43" s="3" t="s">
        <v>701</v>
      </c>
      <c r="K43" s="249">
        <v>20.28</v>
      </c>
      <c r="L43" s="249">
        <v>19.100000000000001</v>
      </c>
      <c r="M43" s="249">
        <v>18.850000000000001</v>
      </c>
      <c r="N43" s="249">
        <v>19.739999999999998</v>
      </c>
      <c r="O43" s="249">
        <v>18.75</v>
      </c>
      <c r="P43" s="249">
        <v>18.55</v>
      </c>
      <c r="Q43" s="58">
        <v>54.55</v>
      </c>
      <c r="R43" s="321">
        <v>0.1221</v>
      </c>
      <c r="S43" s="249">
        <v>6.66</v>
      </c>
      <c r="U43" s="249">
        <v>6.66</v>
      </c>
      <c r="V43" s="249">
        <v>0</v>
      </c>
    </row>
    <row r="44" spans="1:22" x14ac:dyDescent="0.3">
      <c r="A44" s="10" t="s">
        <v>699</v>
      </c>
      <c r="B44" s="319" t="s">
        <v>739</v>
      </c>
      <c r="C44" s="322">
        <v>10071179238027</v>
      </c>
      <c r="D44" s="250" t="s">
        <v>24</v>
      </c>
      <c r="E44" s="60">
        <v>30</v>
      </c>
      <c r="F44" s="60">
        <v>32</v>
      </c>
      <c r="G44" s="250">
        <v>178.43</v>
      </c>
      <c r="H44" s="250">
        <v>2.69</v>
      </c>
      <c r="I44" s="250">
        <v>100506</v>
      </c>
      <c r="J44" s="3" t="s">
        <v>701</v>
      </c>
      <c r="K44" s="249">
        <v>21.48</v>
      </c>
      <c r="L44" s="249">
        <v>20.3</v>
      </c>
      <c r="M44" s="249">
        <v>20.05</v>
      </c>
      <c r="N44" s="249">
        <v>20.94</v>
      </c>
      <c r="O44" s="249">
        <v>19.95</v>
      </c>
      <c r="P44" s="249">
        <v>19.75</v>
      </c>
      <c r="Q44" s="58">
        <v>54.55</v>
      </c>
      <c r="R44" s="321">
        <v>0.1221</v>
      </c>
      <c r="S44" s="249">
        <v>6.66</v>
      </c>
      <c r="U44" s="249">
        <v>6.66</v>
      </c>
      <c r="V44" s="249">
        <v>0</v>
      </c>
    </row>
    <row r="45" spans="1:22" x14ac:dyDescent="0.3">
      <c r="A45" s="10" t="s">
        <v>699</v>
      </c>
      <c r="B45" s="319" t="s">
        <v>740</v>
      </c>
      <c r="C45" s="322">
        <v>10071179239932</v>
      </c>
      <c r="D45" s="250" t="s">
        <v>24</v>
      </c>
      <c r="E45" s="60">
        <v>30</v>
      </c>
      <c r="F45" s="60">
        <v>32</v>
      </c>
      <c r="G45" s="250">
        <v>242.42</v>
      </c>
      <c r="H45" s="250">
        <v>1.98</v>
      </c>
      <c r="I45" s="250">
        <v>100506</v>
      </c>
      <c r="J45" s="3" t="s">
        <v>701</v>
      </c>
      <c r="K45" s="249">
        <v>29.28</v>
      </c>
      <c r="L45" s="249">
        <v>28.1</v>
      </c>
      <c r="M45" s="249">
        <v>27.85</v>
      </c>
      <c r="N45" s="249">
        <v>28.74</v>
      </c>
      <c r="O45" s="249">
        <v>27.75</v>
      </c>
      <c r="P45" s="249">
        <v>27.55</v>
      </c>
      <c r="Q45" s="58">
        <v>54.55</v>
      </c>
      <c r="R45" s="321">
        <v>0.1221</v>
      </c>
      <c r="S45" s="249">
        <v>6.66</v>
      </c>
      <c r="U45" s="249">
        <v>6.66</v>
      </c>
      <c r="V45" s="249">
        <v>0</v>
      </c>
    </row>
    <row r="46" spans="1:22" x14ac:dyDescent="0.3">
      <c r="A46" s="10" t="s">
        <v>699</v>
      </c>
      <c r="B46" s="319" t="s">
        <v>741</v>
      </c>
      <c r="C46" s="322">
        <v>10071179259312</v>
      </c>
      <c r="D46" s="250" t="s">
        <v>24</v>
      </c>
      <c r="E46" s="60">
        <v>30</v>
      </c>
      <c r="F46" s="60">
        <v>32</v>
      </c>
      <c r="G46" s="250">
        <v>209.6</v>
      </c>
      <c r="H46" s="250">
        <v>2.29</v>
      </c>
      <c r="I46" s="250">
        <v>100506</v>
      </c>
      <c r="J46" s="3" t="s">
        <v>701</v>
      </c>
      <c r="K46" s="249">
        <v>22.38</v>
      </c>
      <c r="L46" s="249">
        <v>21.2</v>
      </c>
      <c r="M46" s="249">
        <v>20.95</v>
      </c>
      <c r="N46" s="249">
        <v>21.84</v>
      </c>
      <c r="O46" s="249">
        <v>20.85</v>
      </c>
      <c r="P46" s="249">
        <v>20.65</v>
      </c>
      <c r="Q46" s="58">
        <v>54.55</v>
      </c>
      <c r="R46" s="321">
        <v>0.1221</v>
      </c>
      <c r="S46" s="249">
        <v>6.66</v>
      </c>
      <c r="U46" s="249">
        <v>6.66</v>
      </c>
      <c r="V46" s="249">
        <v>0</v>
      </c>
    </row>
    <row r="47" spans="1:22" x14ac:dyDescent="0.3">
      <c r="A47" s="10" t="s">
        <v>699</v>
      </c>
      <c r="B47" s="319" t="s">
        <v>742</v>
      </c>
      <c r="C47" s="322">
        <v>10071179259411</v>
      </c>
      <c r="D47" s="250" t="s">
        <v>24</v>
      </c>
      <c r="E47" s="60">
        <v>30</v>
      </c>
      <c r="F47" s="60">
        <v>32</v>
      </c>
      <c r="G47" s="250">
        <v>209.6</v>
      </c>
      <c r="H47" s="250">
        <v>2.29</v>
      </c>
      <c r="I47" s="250">
        <v>100506</v>
      </c>
      <c r="J47" s="3" t="s">
        <v>701</v>
      </c>
      <c r="K47" s="249">
        <v>22.38</v>
      </c>
      <c r="L47" s="249">
        <v>21.2</v>
      </c>
      <c r="M47" s="249">
        <v>20.95</v>
      </c>
      <c r="N47" s="249">
        <v>21.84</v>
      </c>
      <c r="O47" s="249">
        <v>20.85</v>
      </c>
      <c r="P47" s="249">
        <v>20.65</v>
      </c>
      <c r="Q47" s="58">
        <v>54.55</v>
      </c>
      <c r="R47" s="321">
        <v>0.1221</v>
      </c>
      <c r="S47" s="249">
        <v>6.66</v>
      </c>
      <c r="U47" s="249">
        <v>6.66</v>
      </c>
      <c r="V47" s="249">
        <v>0</v>
      </c>
    </row>
    <row r="48" spans="1:22" x14ac:dyDescent="0.3">
      <c r="A48" s="10" t="s">
        <v>699</v>
      </c>
      <c r="B48" s="319" t="s">
        <v>743</v>
      </c>
      <c r="C48" s="322">
        <v>10071179259435</v>
      </c>
      <c r="D48" s="250" t="s">
        <v>24</v>
      </c>
      <c r="E48" s="60">
        <v>30</v>
      </c>
      <c r="F48" s="60">
        <v>32</v>
      </c>
      <c r="G48" s="250">
        <v>242.42</v>
      </c>
      <c r="H48" s="250">
        <v>1.98</v>
      </c>
      <c r="I48" s="250">
        <v>100506</v>
      </c>
      <c r="J48" s="3" t="s">
        <v>701</v>
      </c>
      <c r="K48" s="249">
        <v>22.38</v>
      </c>
      <c r="L48" s="249">
        <v>21.2</v>
      </c>
      <c r="M48" s="249">
        <v>20.95</v>
      </c>
      <c r="N48" s="249">
        <v>21.84</v>
      </c>
      <c r="O48" s="249">
        <v>20.85</v>
      </c>
      <c r="P48" s="249">
        <v>20.65</v>
      </c>
      <c r="Q48" s="58">
        <v>54.55</v>
      </c>
      <c r="R48" s="321">
        <v>0.1221</v>
      </c>
      <c r="S48" s="249">
        <v>6.66</v>
      </c>
      <c r="U48" s="249">
        <v>6.66</v>
      </c>
      <c r="V48" s="249">
        <v>0</v>
      </c>
    </row>
    <row r="49" spans="1:22" x14ac:dyDescent="0.3">
      <c r="A49" s="10" t="s">
        <v>699</v>
      </c>
      <c r="B49" s="319" t="s">
        <v>744</v>
      </c>
      <c r="C49" s="322">
        <v>10071179280224</v>
      </c>
      <c r="D49" s="250" t="s">
        <v>24</v>
      </c>
      <c r="E49" s="60">
        <v>30</v>
      </c>
      <c r="F49" s="60">
        <v>31.75</v>
      </c>
      <c r="G49" s="250">
        <v>106.66</v>
      </c>
      <c r="H49" s="250">
        <v>4.5</v>
      </c>
      <c r="I49" s="250">
        <v>100506</v>
      </c>
      <c r="J49" s="3" t="s">
        <v>701</v>
      </c>
      <c r="K49" s="249">
        <v>24.74</v>
      </c>
      <c r="L49" s="249">
        <v>23.57</v>
      </c>
      <c r="M49" s="249">
        <v>23.33</v>
      </c>
      <c r="N49" s="249">
        <v>24.21</v>
      </c>
      <c r="O49" s="249">
        <v>23.22</v>
      </c>
      <c r="P49" s="249">
        <v>23.03</v>
      </c>
      <c r="Q49" s="58">
        <v>54.55</v>
      </c>
      <c r="R49" s="321">
        <v>0.1221</v>
      </c>
      <c r="S49" s="249">
        <v>6.66</v>
      </c>
      <c r="U49" s="249">
        <v>6.66</v>
      </c>
      <c r="V49" s="249">
        <v>0</v>
      </c>
    </row>
    <row r="50" spans="1:22" x14ac:dyDescent="0.3">
      <c r="A50" s="10" t="s">
        <v>699</v>
      </c>
      <c r="B50" s="319" t="s">
        <v>745</v>
      </c>
      <c r="C50" s="322">
        <v>10071179283010</v>
      </c>
      <c r="D50" s="250" t="s">
        <v>24</v>
      </c>
      <c r="E50" s="60">
        <v>30</v>
      </c>
      <c r="F50" s="60">
        <v>32</v>
      </c>
      <c r="G50" s="250">
        <v>106.66</v>
      </c>
      <c r="H50" s="250">
        <v>4.5</v>
      </c>
      <c r="I50" s="250">
        <v>100506</v>
      </c>
      <c r="J50" s="3" t="s">
        <v>701</v>
      </c>
      <c r="K50" s="249">
        <v>24.48</v>
      </c>
      <c r="L50" s="249">
        <v>23.3</v>
      </c>
      <c r="M50" s="249">
        <v>23.05</v>
      </c>
      <c r="N50" s="249">
        <v>23.94</v>
      </c>
      <c r="O50" s="249">
        <v>22.95</v>
      </c>
      <c r="P50" s="249">
        <v>22.75</v>
      </c>
      <c r="Q50" s="58">
        <v>54.55</v>
      </c>
      <c r="R50" s="321">
        <v>0.1221</v>
      </c>
      <c r="S50" s="249">
        <v>6.66</v>
      </c>
      <c r="U50" s="249">
        <v>6.66</v>
      </c>
      <c r="V50" s="249">
        <v>0</v>
      </c>
    </row>
    <row r="51" spans="1:22" x14ac:dyDescent="0.3">
      <c r="A51" s="10" t="s">
        <v>699</v>
      </c>
      <c r="B51" s="319" t="s">
        <v>746</v>
      </c>
      <c r="C51" s="322">
        <v>10071179299028</v>
      </c>
      <c r="D51" s="250" t="s">
        <v>24</v>
      </c>
      <c r="E51" s="60">
        <v>20</v>
      </c>
      <c r="F51" s="60">
        <v>21</v>
      </c>
      <c r="G51" s="250">
        <v>80</v>
      </c>
      <c r="H51" s="250">
        <v>4</v>
      </c>
      <c r="I51" s="250">
        <v>100506</v>
      </c>
      <c r="J51" s="3" t="s">
        <v>701</v>
      </c>
      <c r="K51" s="249">
        <v>21.07</v>
      </c>
      <c r="L51" s="249">
        <v>20.3</v>
      </c>
      <c r="M51" s="249">
        <v>20.13</v>
      </c>
      <c r="N51" s="249">
        <v>20.72</v>
      </c>
      <c r="O51" s="249">
        <v>20.07</v>
      </c>
      <c r="P51" s="249">
        <v>19.940000000000001</v>
      </c>
      <c r="Q51" s="58">
        <v>36.36</v>
      </c>
      <c r="R51" s="321">
        <v>0.1221</v>
      </c>
      <c r="S51" s="249">
        <v>4.4400000000000004</v>
      </c>
      <c r="U51" s="249">
        <v>4.4400000000000004</v>
      </c>
      <c r="V51" s="249">
        <v>0</v>
      </c>
    </row>
    <row r="52" spans="1:22" x14ac:dyDescent="0.3">
      <c r="A52" s="10" t="s">
        <v>699</v>
      </c>
      <c r="B52" s="319" t="s">
        <v>747</v>
      </c>
      <c r="C52" s="322">
        <v>10071179299257</v>
      </c>
      <c r="D52" s="250" t="s">
        <v>24</v>
      </c>
      <c r="E52" s="60">
        <v>24</v>
      </c>
      <c r="F52" s="60">
        <v>26</v>
      </c>
      <c r="G52" s="250">
        <v>88.27</v>
      </c>
      <c r="H52" s="250">
        <v>4.3499999999999996</v>
      </c>
      <c r="I52" s="250">
        <v>100506</v>
      </c>
      <c r="J52" s="3" t="s">
        <v>701</v>
      </c>
      <c r="K52" s="249">
        <v>21.8</v>
      </c>
      <c r="L52" s="249">
        <v>20.84</v>
      </c>
      <c r="M52" s="249">
        <v>20.64</v>
      </c>
      <c r="N52" s="249">
        <v>21.36</v>
      </c>
      <c r="O52" s="249">
        <v>20.56</v>
      </c>
      <c r="P52" s="249">
        <v>20.399999999999999</v>
      </c>
      <c r="Q52" s="58">
        <v>43.64</v>
      </c>
      <c r="R52" s="321">
        <v>0.1221</v>
      </c>
      <c r="S52" s="249">
        <v>5.33</v>
      </c>
      <c r="U52" s="249">
        <v>5.33</v>
      </c>
      <c r="V52" s="249">
        <v>0</v>
      </c>
    </row>
    <row r="53" spans="1:22" x14ac:dyDescent="0.3">
      <c r="A53" s="10" t="s">
        <v>699</v>
      </c>
      <c r="B53" s="319" t="s">
        <v>748</v>
      </c>
      <c r="C53" s="322">
        <v>10071179299264</v>
      </c>
      <c r="D53" s="250" t="s">
        <v>24</v>
      </c>
      <c r="E53" s="60">
        <v>24</v>
      </c>
      <c r="F53" s="60">
        <v>26</v>
      </c>
      <c r="G53" s="250">
        <v>88.27</v>
      </c>
      <c r="H53" s="250">
        <v>4.3499999999999996</v>
      </c>
      <c r="I53" s="250">
        <v>100506</v>
      </c>
      <c r="J53" s="3" t="s">
        <v>701</v>
      </c>
      <c r="K53" s="249">
        <v>23.48</v>
      </c>
      <c r="L53" s="249">
        <v>22.52</v>
      </c>
      <c r="M53" s="249">
        <v>22.32</v>
      </c>
      <c r="N53" s="249">
        <v>23.04</v>
      </c>
      <c r="O53" s="249">
        <v>22.24</v>
      </c>
      <c r="P53" s="249">
        <v>22.08</v>
      </c>
      <c r="Q53" s="58">
        <v>43.64</v>
      </c>
      <c r="R53" s="321">
        <v>0.1221</v>
      </c>
      <c r="S53" s="249">
        <v>5.33</v>
      </c>
      <c r="U53" s="249">
        <v>5.33</v>
      </c>
      <c r="V53" s="249">
        <v>0</v>
      </c>
    </row>
    <row r="54" spans="1:22" x14ac:dyDescent="0.3">
      <c r="A54" s="10" t="s">
        <v>699</v>
      </c>
      <c r="B54" s="319" t="s">
        <v>749</v>
      </c>
      <c r="C54" s="322">
        <v>10071179299271</v>
      </c>
      <c r="D54" s="250" t="s">
        <v>24</v>
      </c>
      <c r="E54" s="60">
        <v>24</v>
      </c>
      <c r="F54" s="60">
        <v>26</v>
      </c>
      <c r="G54" s="250">
        <v>88.27</v>
      </c>
      <c r="H54" s="250">
        <v>4.3499999999999996</v>
      </c>
      <c r="I54" s="250">
        <v>100506</v>
      </c>
      <c r="J54" s="3" t="s">
        <v>701</v>
      </c>
      <c r="K54" s="249">
        <v>26.36</v>
      </c>
      <c r="L54" s="249">
        <v>25.4</v>
      </c>
      <c r="M54" s="249">
        <v>25.2</v>
      </c>
      <c r="N54" s="249">
        <v>25.92</v>
      </c>
      <c r="O54" s="249">
        <v>25.12</v>
      </c>
      <c r="P54" s="249">
        <v>24.96</v>
      </c>
      <c r="Q54" s="58">
        <v>43.64</v>
      </c>
      <c r="R54" s="321">
        <v>0.1221</v>
      </c>
      <c r="S54" s="249">
        <v>5.33</v>
      </c>
      <c r="U54" s="249">
        <v>5.33</v>
      </c>
      <c r="V54" s="249">
        <v>0</v>
      </c>
    </row>
    <row r="55" spans="1:22" x14ac:dyDescent="0.3">
      <c r="A55" s="10" t="s">
        <v>699</v>
      </c>
      <c r="B55" s="319" t="s">
        <v>750</v>
      </c>
      <c r="C55" s="322">
        <v>10071179328209</v>
      </c>
      <c r="D55" s="250" t="s">
        <v>24</v>
      </c>
      <c r="E55" s="60">
        <v>36</v>
      </c>
      <c r="F55" s="60">
        <v>38</v>
      </c>
      <c r="G55" s="250">
        <v>190.72</v>
      </c>
      <c r="H55" s="250">
        <v>3.02</v>
      </c>
      <c r="I55" s="250">
        <v>100506</v>
      </c>
      <c r="J55" s="3" t="s">
        <v>701</v>
      </c>
      <c r="K55" s="249">
        <v>27.16</v>
      </c>
      <c r="L55" s="249">
        <v>25.75</v>
      </c>
      <c r="M55" s="249">
        <v>25.46</v>
      </c>
      <c r="N55" s="249">
        <v>26.52</v>
      </c>
      <c r="O55" s="249">
        <v>25.34</v>
      </c>
      <c r="P55" s="249">
        <v>25.11</v>
      </c>
      <c r="Q55" s="58">
        <v>65.45</v>
      </c>
      <c r="R55" s="321">
        <v>0.1221</v>
      </c>
      <c r="S55" s="249">
        <v>7.99</v>
      </c>
      <c r="U55" s="249">
        <v>7.99</v>
      </c>
      <c r="V55" s="249">
        <v>0</v>
      </c>
    </row>
    <row r="56" spans="1:22" x14ac:dyDescent="0.3">
      <c r="A56" s="10" t="s">
        <v>699</v>
      </c>
      <c r="B56" s="319" t="s">
        <v>751</v>
      </c>
      <c r="C56" s="322">
        <v>10071179364580</v>
      </c>
      <c r="D56" s="250" t="s">
        <v>24</v>
      </c>
      <c r="E56" s="60">
        <v>18</v>
      </c>
      <c r="F56" s="60">
        <v>19.5</v>
      </c>
      <c r="G56" s="250">
        <v>74.41</v>
      </c>
      <c r="H56" s="250">
        <v>3.87</v>
      </c>
      <c r="I56" s="250">
        <v>100506</v>
      </c>
      <c r="J56" s="3" t="s">
        <v>701</v>
      </c>
      <c r="K56" s="249">
        <v>12.75</v>
      </c>
      <c r="L56" s="249">
        <v>12.03</v>
      </c>
      <c r="M56" s="249">
        <v>11.88</v>
      </c>
      <c r="N56" s="249">
        <v>12.42</v>
      </c>
      <c r="O56" s="249">
        <v>11.82</v>
      </c>
      <c r="P56" s="249">
        <v>11.7</v>
      </c>
      <c r="Q56" s="58">
        <v>32.729999999999997</v>
      </c>
      <c r="R56" s="321">
        <v>0.1221</v>
      </c>
      <c r="S56" s="249">
        <v>4</v>
      </c>
      <c r="U56" s="249">
        <v>4</v>
      </c>
      <c r="V56" s="249">
        <v>0</v>
      </c>
    </row>
    <row r="57" spans="1:22" x14ac:dyDescent="0.3">
      <c r="A57" s="10" t="s">
        <v>699</v>
      </c>
      <c r="B57" s="319" t="s">
        <v>752</v>
      </c>
      <c r="C57" s="322">
        <v>10071179372271</v>
      </c>
      <c r="D57" s="250" t="s">
        <v>24</v>
      </c>
      <c r="E57" s="60">
        <v>24</v>
      </c>
      <c r="F57" s="60">
        <v>26.75</v>
      </c>
      <c r="G57" s="250">
        <v>85.33</v>
      </c>
      <c r="H57" s="250">
        <v>4.5</v>
      </c>
      <c r="I57" s="250">
        <v>100506</v>
      </c>
      <c r="J57" s="3" t="s">
        <v>701</v>
      </c>
      <c r="K57" s="249">
        <v>22.63</v>
      </c>
      <c r="L57" s="249">
        <v>21.64</v>
      </c>
      <c r="M57" s="249">
        <v>21.44</v>
      </c>
      <c r="N57" s="249">
        <v>22.18</v>
      </c>
      <c r="O57" s="249">
        <v>21.35</v>
      </c>
      <c r="P57" s="249">
        <v>21.19</v>
      </c>
      <c r="Q57" s="58">
        <v>43.63</v>
      </c>
      <c r="R57" s="321">
        <v>0.1221</v>
      </c>
      <c r="S57" s="249">
        <v>5.33</v>
      </c>
      <c r="U57" s="249">
        <v>5.33</v>
      </c>
      <c r="V57" s="249">
        <v>0</v>
      </c>
    </row>
    <row r="58" spans="1:22" x14ac:dyDescent="0.3">
      <c r="A58" s="10" t="s">
        <v>699</v>
      </c>
      <c r="B58" s="319" t="s">
        <v>753</v>
      </c>
      <c r="C58" s="322">
        <v>10071179374220</v>
      </c>
      <c r="D58" s="250" t="s">
        <v>24</v>
      </c>
      <c r="E58" s="60">
        <v>30</v>
      </c>
      <c r="F58" s="60">
        <v>31.75</v>
      </c>
      <c r="G58" s="250">
        <v>182.5</v>
      </c>
      <c r="H58" s="250">
        <v>2.63</v>
      </c>
      <c r="I58" s="250">
        <v>100506</v>
      </c>
      <c r="J58" s="3" t="s">
        <v>701</v>
      </c>
      <c r="K58" s="249">
        <v>25.34</v>
      </c>
      <c r="L58" s="249">
        <v>24.17</v>
      </c>
      <c r="M58" s="249">
        <v>23.93</v>
      </c>
      <c r="N58" s="249">
        <v>24.81</v>
      </c>
      <c r="O58" s="249">
        <v>23.82</v>
      </c>
      <c r="P58" s="249">
        <v>23.63</v>
      </c>
      <c r="Q58" s="58">
        <v>54.55</v>
      </c>
      <c r="R58" s="321">
        <v>0.1221</v>
      </c>
      <c r="S58" s="249">
        <v>6.66</v>
      </c>
      <c r="U58" s="249">
        <v>6.66</v>
      </c>
      <c r="V58" s="249">
        <v>0</v>
      </c>
    </row>
    <row r="59" spans="1:22" x14ac:dyDescent="0.3">
      <c r="A59" s="10" t="s">
        <v>699</v>
      </c>
      <c r="B59" s="319" t="s">
        <v>754</v>
      </c>
      <c r="C59" s="322">
        <v>10071179430018</v>
      </c>
      <c r="D59" s="250" t="s">
        <v>24</v>
      </c>
      <c r="E59" s="60">
        <v>30</v>
      </c>
      <c r="F59" s="60">
        <v>32</v>
      </c>
      <c r="G59" s="250">
        <v>106.66</v>
      </c>
      <c r="H59" s="250">
        <v>4.5</v>
      </c>
      <c r="I59" s="250">
        <v>100506</v>
      </c>
      <c r="J59" s="3" t="s">
        <v>701</v>
      </c>
      <c r="K59" s="249">
        <v>26.88</v>
      </c>
      <c r="L59" s="249">
        <v>25.7</v>
      </c>
      <c r="M59" s="249">
        <v>25.45</v>
      </c>
      <c r="N59" s="249">
        <v>26.34</v>
      </c>
      <c r="O59" s="249">
        <v>25.35</v>
      </c>
      <c r="P59" s="249">
        <v>25.15</v>
      </c>
      <c r="Q59" s="58">
        <v>54.55</v>
      </c>
      <c r="R59" s="321">
        <v>0.1221</v>
      </c>
      <c r="S59" s="249">
        <v>6.66</v>
      </c>
      <c r="U59" s="249">
        <v>6.66</v>
      </c>
      <c r="V59" s="249">
        <v>0</v>
      </c>
    </row>
    <row r="60" spans="1:22" x14ac:dyDescent="0.3">
      <c r="A60" s="10" t="s">
        <v>699</v>
      </c>
      <c r="B60" s="319" t="s">
        <v>755</v>
      </c>
      <c r="C60" s="322">
        <v>10071179461302</v>
      </c>
      <c r="D60" s="250" t="s">
        <v>24</v>
      </c>
      <c r="E60" s="60">
        <v>27</v>
      </c>
      <c r="F60" s="60">
        <v>29</v>
      </c>
      <c r="G60" s="250">
        <v>191.15</v>
      </c>
      <c r="H60" s="250">
        <v>2.2599999999999998</v>
      </c>
      <c r="I60" s="250">
        <v>100506</v>
      </c>
      <c r="J60" s="3" t="s">
        <v>701</v>
      </c>
      <c r="K60" s="249">
        <v>20.71</v>
      </c>
      <c r="L60" s="249">
        <v>19.64</v>
      </c>
      <c r="M60" s="249">
        <v>19.420000000000002</v>
      </c>
      <c r="N60" s="249">
        <v>20.22</v>
      </c>
      <c r="O60" s="249">
        <v>19.32</v>
      </c>
      <c r="P60" s="249">
        <v>19.149999999999999</v>
      </c>
      <c r="Q60" s="58">
        <v>49.1</v>
      </c>
      <c r="R60" s="321">
        <v>0.1221</v>
      </c>
      <c r="S60" s="249">
        <v>6</v>
      </c>
      <c r="U60" s="249">
        <v>6</v>
      </c>
      <c r="V60" s="249">
        <v>0</v>
      </c>
    </row>
    <row r="61" spans="1:22" x14ac:dyDescent="0.3">
      <c r="A61" s="10" t="s">
        <v>699</v>
      </c>
      <c r="B61" s="319" t="s">
        <v>756</v>
      </c>
      <c r="C61" s="322">
        <v>10071179462033</v>
      </c>
      <c r="D61" s="250" t="s">
        <v>24</v>
      </c>
      <c r="E61" s="60">
        <v>27</v>
      </c>
      <c r="F61" s="60">
        <v>29</v>
      </c>
      <c r="G61" s="250">
        <v>191.15</v>
      </c>
      <c r="H61" s="250">
        <v>2.2599999999999998</v>
      </c>
      <c r="I61" s="250">
        <v>100506</v>
      </c>
      <c r="J61" s="3" t="s">
        <v>701</v>
      </c>
      <c r="K61" s="249">
        <v>20.170000000000002</v>
      </c>
      <c r="L61" s="249">
        <v>19.100000000000001</v>
      </c>
      <c r="M61" s="249">
        <v>18.88</v>
      </c>
      <c r="N61" s="249">
        <v>19.68</v>
      </c>
      <c r="O61" s="249">
        <v>18.78</v>
      </c>
      <c r="P61" s="249">
        <v>18.61</v>
      </c>
      <c r="Q61" s="58">
        <v>49.1</v>
      </c>
      <c r="R61" s="321">
        <v>0.1221</v>
      </c>
      <c r="S61" s="249">
        <v>6</v>
      </c>
      <c r="U61" s="249">
        <v>6</v>
      </c>
      <c r="V61" s="249">
        <v>0</v>
      </c>
    </row>
    <row r="62" spans="1:22" x14ac:dyDescent="0.3">
      <c r="A62" s="10" t="s">
        <v>699</v>
      </c>
      <c r="B62" s="319" t="s">
        <v>757</v>
      </c>
      <c r="C62" s="322">
        <v>10071179470144</v>
      </c>
      <c r="D62" s="250" t="s">
        <v>24</v>
      </c>
      <c r="E62" s="60">
        <v>30</v>
      </c>
      <c r="F62" s="60">
        <v>32</v>
      </c>
      <c r="G62" s="250">
        <v>218.18</v>
      </c>
      <c r="H62" s="250">
        <v>2.2000000000000002</v>
      </c>
      <c r="I62" s="250">
        <v>100506</v>
      </c>
      <c r="J62" s="3" t="s">
        <v>701</v>
      </c>
      <c r="K62" s="249">
        <v>29.28</v>
      </c>
      <c r="L62" s="249">
        <v>28.1</v>
      </c>
      <c r="M62" s="249">
        <v>27.85</v>
      </c>
      <c r="N62" s="249">
        <v>28.74</v>
      </c>
      <c r="O62" s="249">
        <v>27.75</v>
      </c>
      <c r="P62" s="249">
        <v>27.55</v>
      </c>
      <c r="Q62" s="58">
        <v>54.55</v>
      </c>
      <c r="R62" s="321">
        <v>0.1221</v>
      </c>
      <c r="S62" s="249">
        <v>6.66</v>
      </c>
      <c r="U62" s="249">
        <v>6.66</v>
      </c>
      <c r="V62" s="249">
        <v>0</v>
      </c>
    </row>
    <row r="63" spans="1:22" x14ac:dyDescent="0.3">
      <c r="A63" s="10" t="s">
        <v>699</v>
      </c>
      <c r="B63" s="319" t="s">
        <v>758</v>
      </c>
      <c r="C63" s="322">
        <v>10071179471011</v>
      </c>
      <c r="D63" s="250" t="s">
        <v>24</v>
      </c>
      <c r="E63" s="60">
        <v>30</v>
      </c>
      <c r="F63" s="60">
        <v>32</v>
      </c>
      <c r="G63" s="250">
        <v>189.72</v>
      </c>
      <c r="H63" s="250">
        <v>2.5299999999999998</v>
      </c>
      <c r="I63" s="250">
        <v>100506</v>
      </c>
      <c r="J63" s="3" t="s">
        <v>701</v>
      </c>
      <c r="K63" s="249">
        <v>25.83</v>
      </c>
      <c r="L63" s="249">
        <v>24.65</v>
      </c>
      <c r="M63" s="249">
        <v>24.4</v>
      </c>
      <c r="N63" s="249">
        <v>25.29</v>
      </c>
      <c r="O63" s="249">
        <v>24.3</v>
      </c>
      <c r="P63" s="249">
        <v>24.1</v>
      </c>
      <c r="Q63" s="58">
        <v>54.55</v>
      </c>
      <c r="R63" s="321">
        <v>0.1221</v>
      </c>
      <c r="S63" s="249">
        <v>6.66</v>
      </c>
      <c r="U63" s="249">
        <v>6.66</v>
      </c>
      <c r="V63" s="249">
        <v>0</v>
      </c>
    </row>
    <row r="64" spans="1:22" x14ac:dyDescent="0.3">
      <c r="A64" s="10" t="s">
        <v>699</v>
      </c>
      <c r="B64" s="319" t="s">
        <v>759</v>
      </c>
      <c r="C64" s="322">
        <v>10071179471080</v>
      </c>
      <c r="D64" s="250" t="s">
        <v>24</v>
      </c>
      <c r="E64" s="60">
        <v>30</v>
      </c>
      <c r="F64" s="60">
        <v>32</v>
      </c>
      <c r="G64" s="250">
        <v>196.72</v>
      </c>
      <c r="H64" s="250">
        <v>2.44</v>
      </c>
      <c r="I64" s="250">
        <v>100506</v>
      </c>
      <c r="J64" s="3" t="s">
        <v>701</v>
      </c>
      <c r="K64" s="249">
        <v>24.78</v>
      </c>
      <c r="L64" s="249">
        <v>23.6</v>
      </c>
      <c r="M64" s="249">
        <v>23.35</v>
      </c>
      <c r="N64" s="249">
        <v>24.24</v>
      </c>
      <c r="O64" s="249">
        <v>23.25</v>
      </c>
      <c r="P64" s="249">
        <v>23.05</v>
      </c>
      <c r="Q64" s="58">
        <v>54.55</v>
      </c>
      <c r="R64" s="321">
        <v>0.1221</v>
      </c>
      <c r="S64" s="249">
        <v>6.66</v>
      </c>
      <c r="U64" s="249">
        <v>6.66</v>
      </c>
      <c r="V64" s="249">
        <v>0</v>
      </c>
    </row>
    <row r="65" spans="1:22" x14ac:dyDescent="0.3">
      <c r="A65" s="10" t="s">
        <v>699</v>
      </c>
      <c r="B65" s="319" t="s">
        <v>760</v>
      </c>
      <c r="C65" s="322">
        <v>10071179471172</v>
      </c>
      <c r="D65" s="250" t="s">
        <v>24</v>
      </c>
      <c r="E65" s="60">
        <v>27</v>
      </c>
      <c r="F65" s="60">
        <v>29</v>
      </c>
      <c r="G65" s="250">
        <v>172.8</v>
      </c>
      <c r="H65" s="250">
        <v>2.5</v>
      </c>
      <c r="I65" s="250">
        <v>100506</v>
      </c>
      <c r="J65" s="3" t="s">
        <v>701</v>
      </c>
      <c r="K65" s="249">
        <v>21.52</v>
      </c>
      <c r="L65" s="249">
        <v>20.45</v>
      </c>
      <c r="M65" s="249">
        <v>20.23</v>
      </c>
      <c r="N65" s="249">
        <v>21.03</v>
      </c>
      <c r="O65" s="249">
        <v>20.13</v>
      </c>
      <c r="P65" s="249">
        <v>19.96</v>
      </c>
      <c r="Q65" s="58">
        <v>49.1</v>
      </c>
      <c r="R65" s="321">
        <v>0.1221</v>
      </c>
      <c r="S65" s="249">
        <v>6</v>
      </c>
      <c r="U65" s="249">
        <v>6</v>
      </c>
      <c r="V65" s="249">
        <v>0</v>
      </c>
    </row>
    <row r="66" spans="1:22" x14ac:dyDescent="0.3">
      <c r="A66" s="10" t="s">
        <v>699</v>
      </c>
      <c r="B66" s="319" t="s">
        <v>761</v>
      </c>
      <c r="C66" s="322">
        <v>10071179473039</v>
      </c>
      <c r="D66" s="250" t="s">
        <v>24</v>
      </c>
      <c r="E66" s="60">
        <v>30</v>
      </c>
      <c r="F66" s="60">
        <v>32</v>
      </c>
      <c r="G66" s="250">
        <v>166.66</v>
      </c>
      <c r="H66" s="250">
        <v>2.88</v>
      </c>
      <c r="I66" s="250">
        <v>100506</v>
      </c>
      <c r="J66" s="3" t="s">
        <v>701</v>
      </c>
      <c r="K66" s="249">
        <v>25.98</v>
      </c>
      <c r="L66" s="249">
        <v>24.8</v>
      </c>
      <c r="M66" s="249">
        <v>24.55</v>
      </c>
      <c r="N66" s="249">
        <v>25.44</v>
      </c>
      <c r="O66" s="249">
        <v>24.45</v>
      </c>
      <c r="P66" s="249">
        <v>24.25</v>
      </c>
      <c r="Q66" s="58">
        <v>54.55</v>
      </c>
      <c r="R66" s="321">
        <v>0.1221</v>
      </c>
      <c r="S66" s="249">
        <v>6.66</v>
      </c>
      <c r="U66" s="249">
        <v>6.66</v>
      </c>
      <c r="V66" s="249">
        <v>0</v>
      </c>
    </row>
    <row r="67" spans="1:22" x14ac:dyDescent="0.3">
      <c r="A67" s="10" t="s">
        <v>699</v>
      </c>
      <c r="B67" s="319" t="s">
        <v>762</v>
      </c>
      <c r="C67" s="322">
        <v>10071179474012</v>
      </c>
      <c r="D67" s="250" t="s">
        <v>24</v>
      </c>
      <c r="E67" s="60">
        <v>30</v>
      </c>
      <c r="F67" s="60">
        <v>32</v>
      </c>
      <c r="G67" s="250">
        <v>189.72</v>
      </c>
      <c r="H67" s="250">
        <v>2.5299999999999998</v>
      </c>
      <c r="I67" s="250">
        <v>100506</v>
      </c>
      <c r="J67" s="3" t="s">
        <v>701</v>
      </c>
      <c r="K67" s="249">
        <v>24.18</v>
      </c>
      <c r="L67" s="249">
        <v>23</v>
      </c>
      <c r="M67" s="249">
        <v>22.75</v>
      </c>
      <c r="N67" s="249">
        <v>23.64</v>
      </c>
      <c r="O67" s="249">
        <v>22.65</v>
      </c>
      <c r="P67" s="249">
        <v>22.45</v>
      </c>
      <c r="Q67" s="58">
        <v>54.55</v>
      </c>
      <c r="R67" s="321">
        <v>0.1221</v>
      </c>
      <c r="S67" s="249">
        <v>6.66</v>
      </c>
      <c r="U67" s="249">
        <v>6.66</v>
      </c>
      <c r="V67" s="249">
        <v>0</v>
      </c>
    </row>
    <row r="68" spans="1:22" x14ac:dyDescent="0.3">
      <c r="A68" s="10" t="s">
        <v>699</v>
      </c>
      <c r="B68" s="319" t="s">
        <v>763</v>
      </c>
      <c r="C68" s="322">
        <v>10071179474029</v>
      </c>
      <c r="D68" s="250" t="s">
        <v>24</v>
      </c>
      <c r="E68" s="60">
        <v>30</v>
      </c>
      <c r="F68" s="60">
        <v>32</v>
      </c>
      <c r="G68" s="250">
        <v>192.77</v>
      </c>
      <c r="H68" s="250">
        <v>2.4900000000000002</v>
      </c>
      <c r="I68" s="250">
        <v>100506</v>
      </c>
      <c r="J68" s="3" t="s">
        <v>701</v>
      </c>
      <c r="K68" s="249">
        <v>26.88</v>
      </c>
      <c r="L68" s="249">
        <v>25.7</v>
      </c>
      <c r="M68" s="249">
        <v>25.45</v>
      </c>
      <c r="N68" s="249">
        <v>26.34</v>
      </c>
      <c r="O68" s="249">
        <v>25.35</v>
      </c>
      <c r="P68" s="249">
        <v>25.15</v>
      </c>
      <c r="Q68" s="58">
        <v>54.55</v>
      </c>
      <c r="R68" s="321">
        <v>0.1221</v>
      </c>
      <c r="S68" s="249">
        <v>6.66</v>
      </c>
      <c r="U68" s="249">
        <v>6.66</v>
      </c>
      <c r="V68" s="249">
        <v>0</v>
      </c>
    </row>
    <row r="69" spans="1:22" x14ac:dyDescent="0.3">
      <c r="A69" s="10" t="s">
        <v>699</v>
      </c>
      <c r="B69" s="319" t="s">
        <v>764</v>
      </c>
      <c r="C69" s="322">
        <v>10071179474128</v>
      </c>
      <c r="D69" s="250" t="s">
        <v>24</v>
      </c>
      <c r="E69" s="60">
        <v>30</v>
      </c>
      <c r="F69" s="60">
        <v>32</v>
      </c>
      <c r="G69" s="250">
        <v>191.23</v>
      </c>
      <c r="H69" s="250">
        <v>2.5099999999999998</v>
      </c>
      <c r="I69" s="250">
        <v>100506</v>
      </c>
      <c r="J69" s="3" t="s">
        <v>701</v>
      </c>
      <c r="K69" s="249">
        <v>24.78</v>
      </c>
      <c r="L69" s="249">
        <v>23.6</v>
      </c>
      <c r="M69" s="249">
        <v>23.35</v>
      </c>
      <c r="N69" s="249">
        <v>24.24</v>
      </c>
      <c r="O69" s="249">
        <v>23.25</v>
      </c>
      <c r="P69" s="249">
        <v>23.05</v>
      </c>
      <c r="Q69" s="58">
        <v>54.55</v>
      </c>
      <c r="R69" s="321">
        <v>0.1221</v>
      </c>
      <c r="S69" s="249">
        <v>6.66</v>
      </c>
      <c r="U69" s="249">
        <v>6.66</v>
      </c>
      <c r="V69" s="249">
        <v>0</v>
      </c>
    </row>
    <row r="70" spans="1:22" x14ac:dyDescent="0.3">
      <c r="A70" s="10" t="s">
        <v>699</v>
      </c>
      <c r="B70" s="319" t="s">
        <v>765</v>
      </c>
      <c r="C70" s="322">
        <v>10071179475125</v>
      </c>
      <c r="D70" s="250" t="s">
        <v>24</v>
      </c>
      <c r="E70" s="60">
        <v>27</v>
      </c>
      <c r="F70" s="60">
        <v>29</v>
      </c>
      <c r="G70" s="250">
        <v>172.8</v>
      </c>
      <c r="H70" s="250">
        <v>2.5</v>
      </c>
      <c r="I70" s="250">
        <v>100506</v>
      </c>
      <c r="J70" s="3" t="s">
        <v>701</v>
      </c>
      <c r="K70" s="249">
        <v>23.95</v>
      </c>
      <c r="L70" s="249">
        <v>22.88</v>
      </c>
      <c r="M70" s="249">
        <v>22.66</v>
      </c>
      <c r="N70" s="249">
        <v>23.46</v>
      </c>
      <c r="O70" s="249">
        <v>22.56</v>
      </c>
      <c r="P70" s="249">
        <v>22.39</v>
      </c>
      <c r="Q70" s="58">
        <v>49.1</v>
      </c>
      <c r="R70" s="321">
        <v>0.1221</v>
      </c>
      <c r="S70" s="249">
        <v>6</v>
      </c>
      <c r="U70" s="249">
        <v>6</v>
      </c>
      <c r="V70" s="249">
        <v>0</v>
      </c>
    </row>
    <row r="71" spans="1:22" x14ac:dyDescent="0.3">
      <c r="A71" s="10" t="s">
        <v>699</v>
      </c>
      <c r="B71" s="319" t="s">
        <v>766</v>
      </c>
      <c r="C71" s="322">
        <v>10071179477273</v>
      </c>
      <c r="D71" s="250" t="s">
        <v>24</v>
      </c>
      <c r="E71" s="60">
        <v>36</v>
      </c>
      <c r="F71" s="60">
        <v>38</v>
      </c>
      <c r="G71" s="250">
        <v>178.88</v>
      </c>
      <c r="H71" s="250">
        <v>3.22</v>
      </c>
      <c r="I71" s="250">
        <v>100506</v>
      </c>
      <c r="J71" s="3" t="s">
        <v>701</v>
      </c>
      <c r="K71" s="249">
        <v>30.94</v>
      </c>
      <c r="L71" s="249">
        <v>29.53</v>
      </c>
      <c r="M71" s="249">
        <v>29.24</v>
      </c>
      <c r="N71" s="249">
        <v>30.3</v>
      </c>
      <c r="O71" s="249">
        <v>29.12</v>
      </c>
      <c r="P71" s="249">
        <v>28.89</v>
      </c>
      <c r="Q71" s="58">
        <v>65.45</v>
      </c>
      <c r="R71" s="321">
        <v>0.1221</v>
      </c>
      <c r="S71" s="249">
        <v>7.99</v>
      </c>
      <c r="U71" s="249">
        <v>7.99</v>
      </c>
      <c r="V71" s="249">
        <v>0</v>
      </c>
    </row>
    <row r="72" spans="1:22" x14ac:dyDescent="0.3">
      <c r="A72" s="10" t="s">
        <v>699</v>
      </c>
      <c r="B72" s="319" t="s">
        <v>767</v>
      </c>
      <c r="C72" s="322">
        <v>10071179478010</v>
      </c>
      <c r="D72" s="250" t="s">
        <v>24</v>
      </c>
      <c r="E72" s="60">
        <v>30</v>
      </c>
      <c r="F72" s="60">
        <v>32</v>
      </c>
      <c r="G72" s="250">
        <v>160.53</v>
      </c>
      <c r="H72" s="250">
        <v>2.99</v>
      </c>
      <c r="I72" s="250">
        <v>100506</v>
      </c>
      <c r="J72" s="3" t="s">
        <v>701</v>
      </c>
      <c r="K72" s="249">
        <v>25.38</v>
      </c>
      <c r="L72" s="249">
        <v>24.2</v>
      </c>
      <c r="M72" s="249">
        <v>23.95</v>
      </c>
      <c r="N72" s="249">
        <v>24.84</v>
      </c>
      <c r="O72" s="249">
        <v>23.85</v>
      </c>
      <c r="P72" s="249">
        <v>23.65</v>
      </c>
      <c r="Q72" s="58">
        <v>54.55</v>
      </c>
      <c r="R72" s="321">
        <v>0.1221</v>
      </c>
      <c r="S72" s="249">
        <v>6.66</v>
      </c>
      <c r="U72" s="249">
        <v>6.66</v>
      </c>
      <c r="V72" s="249">
        <v>0</v>
      </c>
    </row>
    <row r="73" spans="1:22" x14ac:dyDescent="0.3">
      <c r="A73" s="10" t="s">
        <v>699</v>
      </c>
      <c r="B73" s="319" t="s">
        <v>768</v>
      </c>
      <c r="C73" s="322">
        <v>10071179478027</v>
      </c>
      <c r="D73" s="250" t="s">
        <v>24</v>
      </c>
      <c r="E73" s="60">
        <v>30</v>
      </c>
      <c r="F73" s="60">
        <v>32</v>
      </c>
      <c r="G73" s="250">
        <v>163.82</v>
      </c>
      <c r="H73" s="250">
        <v>2.93</v>
      </c>
      <c r="I73" s="250">
        <v>100506</v>
      </c>
      <c r="J73" s="3" t="s">
        <v>701</v>
      </c>
      <c r="K73" s="249">
        <v>26.88</v>
      </c>
      <c r="L73" s="249">
        <v>25.7</v>
      </c>
      <c r="M73" s="249">
        <v>25.45</v>
      </c>
      <c r="N73" s="249">
        <v>26.34</v>
      </c>
      <c r="O73" s="249">
        <v>25.35</v>
      </c>
      <c r="P73" s="249">
        <v>25.15</v>
      </c>
      <c r="Q73" s="58">
        <v>54.55</v>
      </c>
      <c r="R73" s="321">
        <v>0.1221</v>
      </c>
      <c r="S73" s="249">
        <v>6.66</v>
      </c>
      <c r="U73" s="249">
        <v>6.66</v>
      </c>
      <c r="V73" s="249">
        <v>0</v>
      </c>
    </row>
    <row r="74" spans="1:22" x14ac:dyDescent="0.3">
      <c r="A74" s="10" t="s">
        <v>699</v>
      </c>
      <c r="B74" s="319" t="s">
        <v>769</v>
      </c>
      <c r="C74" s="322">
        <v>10071179478089</v>
      </c>
      <c r="D74" s="250" t="s">
        <v>24</v>
      </c>
      <c r="E74" s="60">
        <v>30</v>
      </c>
      <c r="F74" s="60">
        <v>32</v>
      </c>
      <c r="G74" s="250">
        <v>161.07</v>
      </c>
      <c r="H74" s="250">
        <v>2.98</v>
      </c>
      <c r="I74" s="250">
        <v>100506</v>
      </c>
      <c r="J74" s="3" t="s">
        <v>701</v>
      </c>
      <c r="K74" s="249">
        <v>26.28</v>
      </c>
      <c r="L74" s="249">
        <v>25.1</v>
      </c>
      <c r="M74" s="249">
        <v>24.85</v>
      </c>
      <c r="N74" s="249">
        <v>25.74</v>
      </c>
      <c r="O74" s="249">
        <v>24.75</v>
      </c>
      <c r="P74" s="249">
        <v>24.55</v>
      </c>
      <c r="Q74" s="58">
        <v>54.55</v>
      </c>
      <c r="R74" s="321">
        <v>0.1221</v>
      </c>
      <c r="S74" s="249">
        <v>6.66</v>
      </c>
      <c r="U74" s="249">
        <v>6.66</v>
      </c>
      <c r="V74" s="249">
        <v>0</v>
      </c>
    </row>
    <row r="75" spans="1:22" x14ac:dyDescent="0.3">
      <c r="A75" s="10" t="s">
        <v>699</v>
      </c>
      <c r="B75" s="319" t="s">
        <v>770</v>
      </c>
      <c r="C75" s="322">
        <v>10071179479024</v>
      </c>
      <c r="D75" s="250" t="s">
        <v>24</v>
      </c>
      <c r="E75" s="60">
        <v>27</v>
      </c>
      <c r="F75" s="60">
        <v>29</v>
      </c>
      <c r="G75" s="250">
        <v>128.94999999999999</v>
      </c>
      <c r="H75" s="250">
        <v>3.35</v>
      </c>
      <c r="I75" s="250">
        <v>100506</v>
      </c>
      <c r="J75" s="3" t="s">
        <v>701</v>
      </c>
      <c r="K75" s="249">
        <v>24.76</v>
      </c>
      <c r="L75" s="249">
        <v>23.69</v>
      </c>
      <c r="M75" s="249">
        <v>23.47</v>
      </c>
      <c r="N75" s="249">
        <v>24.27</v>
      </c>
      <c r="O75" s="249">
        <v>23.37</v>
      </c>
      <c r="P75" s="249">
        <v>23.2</v>
      </c>
      <c r="Q75" s="58">
        <v>49.1</v>
      </c>
      <c r="R75" s="321">
        <v>0.1221</v>
      </c>
      <c r="S75" s="249">
        <v>6</v>
      </c>
      <c r="U75" s="249">
        <v>6</v>
      </c>
      <c r="V75" s="249">
        <v>0</v>
      </c>
    </row>
    <row r="76" spans="1:22" x14ac:dyDescent="0.3">
      <c r="A76" s="10" t="s">
        <v>699</v>
      </c>
      <c r="B76" s="319" t="s">
        <v>771</v>
      </c>
      <c r="C76" s="322">
        <v>10071179479208</v>
      </c>
      <c r="D76" s="250" t="s">
        <v>24</v>
      </c>
      <c r="E76" s="60">
        <v>24</v>
      </c>
      <c r="F76" s="60">
        <v>26</v>
      </c>
      <c r="G76" s="250">
        <v>113.6</v>
      </c>
      <c r="H76" s="250">
        <v>3.38</v>
      </c>
      <c r="I76" s="250">
        <v>100506</v>
      </c>
      <c r="J76" s="3" t="s">
        <v>701</v>
      </c>
      <c r="K76" s="249">
        <v>24.08</v>
      </c>
      <c r="L76" s="249">
        <v>23.12</v>
      </c>
      <c r="M76" s="249">
        <v>22.92</v>
      </c>
      <c r="N76" s="249">
        <v>23.64</v>
      </c>
      <c r="O76" s="249">
        <v>22.84</v>
      </c>
      <c r="P76" s="249">
        <v>22.68</v>
      </c>
      <c r="Q76" s="58">
        <v>43.63</v>
      </c>
      <c r="R76" s="321">
        <v>0.1221</v>
      </c>
      <c r="S76" s="249">
        <v>5.33</v>
      </c>
      <c r="U76" s="249">
        <v>5.33</v>
      </c>
      <c r="V76" s="249">
        <v>0</v>
      </c>
    </row>
    <row r="77" spans="1:22" x14ac:dyDescent="0.3">
      <c r="A77" s="10" t="s">
        <v>699</v>
      </c>
      <c r="B77" s="319" t="s">
        <v>772</v>
      </c>
      <c r="C77" s="322">
        <v>10071179479987</v>
      </c>
      <c r="D77" s="250" t="s">
        <v>24</v>
      </c>
      <c r="E77" s="60">
        <v>27</v>
      </c>
      <c r="F77" s="60">
        <v>29</v>
      </c>
      <c r="G77" s="250">
        <v>180.75</v>
      </c>
      <c r="H77" s="250">
        <v>2.39</v>
      </c>
      <c r="I77" s="250">
        <v>100506</v>
      </c>
      <c r="J77" s="3" t="s">
        <v>701</v>
      </c>
      <c r="K77" s="249">
        <v>21.79</v>
      </c>
      <c r="L77" s="249">
        <v>20.72</v>
      </c>
      <c r="M77" s="249">
        <v>20.5</v>
      </c>
      <c r="N77" s="249">
        <v>21.3</v>
      </c>
      <c r="O77" s="249">
        <v>20.399999999999999</v>
      </c>
      <c r="P77" s="249">
        <v>20.23</v>
      </c>
      <c r="Q77" s="58">
        <v>49.1</v>
      </c>
      <c r="R77" s="321">
        <v>0.1221</v>
      </c>
      <c r="S77" s="249">
        <v>6</v>
      </c>
      <c r="U77" s="249">
        <v>6</v>
      </c>
      <c r="V77" s="249">
        <v>0</v>
      </c>
    </row>
    <row r="78" spans="1:22" x14ac:dyDescent="0.3">
      <c r="A78" s="10" t="s">
        <v>699</v>
      </c>
      <c r="B78" s="319" t="s">
        <v>773</v>
      </c>
      <c r="C78" s="322">
        <v>10071179707561</v>
      </c>
      <c r="D78" s="250" t="s">
        <v>24</v>
      </c>
      <c r="E78" s="60">
        <v>15</v>
      </c>
      <c r="F78" s="60">
        <v>16.25</v>
      </c>
      <c r="G78" s="250">
        <v>62.33</v>
      </c>
      <c r="H78" s="250">
        <v>3.85</v>
      </c>
      <c r="I78" s="250">
        <v>100980</v>
      </c>
      <c r="J78" s="3" t="s">
        <v>707</v>
      </c>
      <c r="K78" s="249">
        <v>31.18</v>
      </c>
      <c r="L78" s="249">
        <v>30.58</v>
      </c>
      <c r="M78" s="249">
        <v>30.45</v>
      </c>
      <c r="N78" s="249">
        <v>30.9</v>
      </c>
      <c r="O78" s="249">
        <v>30.4</v>
      </c>
      <c r="P78" s="249">
        <v>30.3</v>
      </c>
      <c r="Q78" s="58">
        <v>18.75</v>
      </c>
      <c r="R78" s="321">
        <v>0.25530000000000003</v>
      </c>
      <c r="S78" s="249">
        <v>4.79</v>
      </c>
      <c r="U78" s="249">
        <v>4.79</v>
      </c>
      <c r="V78" s="249">
        <v>0</v>
      </c>
    </row>
    <row r="79" spans="1:22" x14ac:dyDescent="0.3">
      <c r="A79" s="10" t="s">
        <v>699</v>
      </c>
      <c r="B79" s="319" t="s">
        <v>774</v>
      </c>
      <c r="C79" s="322">
        <v>10071179751663</v>
      </c>
      <c r="D79" s="250" t="s">
        <v>24</v>
      </c>
      <c r="E79" s="60">
        <v>15</v>
      </c>
      <c r="F79" s="60">
        <v>16.25</v>
      </c>
      <c r="G79" s="250">
        <v>77.41</v>
      </c>
      <c r="H79" s="250">
        <v>3.1</v>
      </c>
      <c r="I79" s="250">
        <v>100506</v>
      </c>
      <c r="J79" s="3" t="s">
        <v>701</v>
      </c>
      <c r="K79" s="249">
        <v>19.63</v>
      </c>
      <c r="L79" s="249">
        <v>19.03</v>
      </c>
      <c r="M79" s="249">
        <v>18.899999999999999</v>
      </c>
      <c r="N79" s="249">
        <v>19.350000000000001</v>
      </c>
      <c r="O79" s="249">
        <v>18.850000000000001</v>
      </c>
      <c r="P79" s="249">
        <v>18.75</v>
      </c>
      <c r="Q79" s="58">
        <v>18.75</v>
      </c>
      <c r="R79" s="321">
        <v>0.1221</v>
      </c>
      <c r="S79" s="249">
        <v>2.29</v>
      </c>
      <c r="U79" s="249">
        <v>2.29</v>
      </c>
      <c r="V79" s="249">
        <v>0</v>
      </c>
    </row>
    <row r="80" spans="1:22" x14ac:dyDescent="0.3">
      <c r="A80" s="10" t="s">
        <v>699</v>
      </c>
      <c r="B80" s="319" t="s">
        <v>775</v>
      </c>
      <c r="C80" s="322">
        <v>10071179757672</v>
      </c>
      <c r="D80" s="250" t="s">
        <v>24</v>
      </c>
      <c r="E80" s="60">
        <v>15</v>
      </c>
      <c r="F80" s="60">
        <v>16.25</v>
      </c>
      <c r="G80" s="250">
        <v>75.47</v>
      </c>
      <c r="H80" s="250">
        <v>3.18</v>
      </c>
      <c r="I80" s="250">
        <v>100506</v>
      </c>
      <c r="J80" s="3" t="s">
        <v>701</v>
      </c>
      <c r="K80" s="249">
        <v>19.93</v>
      </c>
      <c r="L80" s="249">
        <v>19.329999999999998</v>
      </c>
      <c r="M80" s="249">
        <v>19.2</v>
      </c>
      <c r="N80" s="249">
        <v>19.649999999999999</v>
      </c>
      <c r="O80" s="249">
        <v>19.149999999999999</v>
      </c>
      <c r="P80" s="249">
        <v>19.05</v>
      </c>
      <c r="Q80" s="58">
        <v>18.75</v>
      </c>
      <c r="R80" s="321">
        <v>0.1221</v>
      </c>
      <c r="S80" s="249">
        <v>2.29</v>
      </c>
      <c r="U80" s="249">
        <v>2.29</v>
      </c>
      <c r="V80" s="249">
        <v>0</v>
      </c>
    </row>
    <row r="81" spans="1:22" x14ac:dyDescent="0.3">
      <c r="A81" s="10" t="s">
        <v>699</v>
      </c>
      <c r="B81" s="319" t="s">
        <v>776</v>
      </c>
      <c r="C81" s="322">
        <v>10071179776772</v>
      </c>
      <c r="D81" s="250" t="s">
        <v>24</v>
      </c>
      <c r="E81" s="60">
        <v>15</v>
      </c>
      <c r="F81" s="60">
        <v>16.25</v>
      </c>
      <c r="G81" s="250">
        <v>75.47</v>
      </c>
      <c r="H81" s="250">
        <v>3.18</v>
      </c>
      <c r="I81" s="250">
        <v>100506</v>
      </c>
      <c r="J81" s="3" t="s">
        <v>701</v>
      </c>
      <c r="K81" s="249">
        <v>20.079999999999998</v>
      </c>
      <c r="L81" s="249">
        <v>19.48</v>
      </c>
      <c r="M81" s="249">
        <v>19.350000000000001</v>
      </c>
      <c r="N81" s="249">
        <v>19.8</v>
      </c>
      <c r="O81" s="249">
        <v>19.3</v>
      </c>
      <c r="P81" s="249">
        <v>19.2</v>
      </c>
      <c r="Q81" s="58">
        <v>18.75</v>
      </c>
      <c r="R81" s="321">
        <v>0.1221</v>
      </c>
      <c r="S81" s="249">
        <v>2.29</v>
      </c>
      <c r="U81" s="249">
        <v>2.29</v>
      </c>
      <c r="V81" s="249">
        <v>0</v>
      </c>
    </row>
    <row r="82" spans="1:22" x14ac:dyDescent="0.3">
      <c r="A82" s="10" t="s">
        <v>699</v>
      </c>
      <c r="B82" s="319" t="s">
        <v>777</v>
      </c>
      <c r="C82" s="322">
        <v>10071179777663</v>
      </c>
      <c r="D82" s="250" t="s">
        <v>24</v>
      </c>
      <c r="E82" s="60">
        <v>15</v>
      </c>
      <c r="F82" s="60">
        <v>16.25</v>
      </c>
      <c r="G82" s="250">
        <v>79.47</v>
      </c>
      <c r="H82" s="250">
        <v>3.02</v>
      </c>
      <c r="I82" s="250">
        <v>100506</v>
      </c>
      <c r="J82" s="3" t="s">
        <v>701</v>
      </c>
      <c r="K82" s="249">
        <v>16.329999999999998</v>
      </c>
      <c r="L82" s="249">
        <v>15.73</v>
      </c>
      <c r="M82" s="249">
        <v>15.6</v>
      </c>
      <c r="N82" s="249">
        <v>16.05</v>
      </c>
      <c r="O82" s="249">
        <v>15.55</v>
      </c>
      <c r="P82" s="249">
        <v>15.45</v>
      </c>
      <c r="Q82" s="58">
        <v>18.75</v>
      </c>
      <c r="R82" s="321">
        <v>0.1221</v>
      </c>
      <c r="S82" s="249">
        <v>2.29</v>
      </c>
      <c r="U82" s="249">
        <v>2.29</v>
      </c>
      <c r="V82" s="249">
        <v>0</v>
      </c>
    </row>
    <row r="83" spans="1:22" x14ac:dyDescent="0.3">
      <c r="A83" s="10" t="s">
        <v>699</v>
      </c>
      <c r="B83" s="319" t="s">
        <v>778</v>
      </c>
      <c r="C83" s="322">
        <v>10071179977773</v>
      </c>
      <c r="D83" s="250" t="s">
        <v>24</v>
      </c>
      <c r="E83" s="60">
        <v>15</v>
      </c>
      <c r="F83" s="60">
        <v>16.25</v>
      </c>
      <c r="G83" s="250">
        <v>75</v>
      </c>
      <c r="H83" s="250">
        <v>3.2</v>
      </c>
      <c r="I83" s="250">
        <v>100506</v>
      </c>
      <c r="J83" s="3" t="s">
        <v>701</v>
      </c>
      <c r="K83" s="249">
        <v>18.88</v>
      </c>
      <c r="L83" s="249">
        <v>18.28</v>
      </c>
      <c r="M83" s="249">
        <v>18.149999999999999</v>
      </c>
      <c r="N83" s="249">
        <v>18.600000000000001</v>
      </c>
      <c r="O83" s="249">
        <v>18.100000000000001</v>
      </c>
      <c r="P83" s="249">
        <v>18</v>
      </c>
      <c r="Q83" s="58">
        <v>18.75</v>
      </c>
      <c r="R83" s="321">
        <v>0.1221</v>
      </c>
      <c r="S83" s="249">
        <v>2.29</v>
      </c>
      <c r="U83" s="249">
        <v>2.29</v>
      </c>
      <c r="V83" s="249">
        <v>0</v>
      </c>
    </row>
  </sheetData>
  <protectedRanges>
    <protectedRange password="8F60" sqref="V6" name="Calculations_40"/>
  </protectedRanges>
  <conditionalFormatting sqref="C4:C6">
    <cfRule type="duplicateValues" dxfId="284" priority="3"/>
  </conditionalFormatting>
  <conditionalFormatting sqref="D4:D6">
    <cfRule type="duplicateValues" dxfId="283" priority="4"/>
  </conditionalFormatting>
  <conditionalFormatting sqref="D1:D3">
    <cfRule type="duplicateValues" dxfId="282" priority="1"/>
  </conditionalFormatting>
  <conditionalFormatting sqref="E1:E3">
    <cfRule type="duplicateValues" dxfId="281" priority="2"/>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AG83"/>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41.6640625" style="10" customWidth="1"/>
    <col min="3" max="3" width="27.44140625" style="10" bestFit="1" customWidth="1"/>
    <col min="4" max="4" width="27.109375" style="10" bestFit="1" customWidth="1"/>
    <col min="5" max="5" width="9.33203125" style="250"/>
    <col min="6" max="6" width="10.44140625" style="250" customWidth="1"/>
    <col min="7" max="7" width="12" style="250" customWidth="1"/>
    <col min="8" max="10" width="9.33203125" style="250"/>
    <col min="11" max="11" width="27.44140625" style="250" bestFit="1" customWidth="1"/>
    <col min="12" max="12" width="12" style="250" customWidth="1"/>
    <col min="13" max="13" width="9.33203125" style="323"/>
    <col min="14" max="14" width="9.33203125" style="249"/>
    <col min="15" max="15" width="3.6640625" style="59" customWidth="1"/>
    <col min="16" max="16" width="17.6640625" style="249" customWidth="1"/>
    <col min="17" max="21" width="19.33203125" style="249" customWidth="1"/>
    <col min="22" max="22" width="19.44140625" style="250" customWidth="1"/>
    <col min="23" max="25" width="9.33203125" style="250"/>
    <col min="26" max="26" width="21.5546875" style="249" customWidth="1"/>
    <col min="27" max="27" width="22.33203125" style="249" customWidth="1"/>
    <col min="28" max="31" width="22.6640625" style="249" customWidth="1"/>
    <col min="32" max="32" width="12.5546875" style="249" customWidth="1"/>
    <col min="33" max="33" width="9.33203125" style="250"/>
    <col min="34" max="16384" width="9.33203125" style="10"/>
  </cols>
  <sheetData>
    <row r="1" spans="1:33" s="3" customFormat="1" x14ac:dyDescent="0.3">
      <c r="A1" s="1"/>
      <c r="B1" s="2" t="s">
        <v>42</v>
      </c>
      <c r="C1" s="2"/>
      <c r="D1" s="2"/>
      <c r="E1" s="26"/>
      <c r="F1" s="26"/>
      <c r="G1" s="26"/>
      <c r="H1" s="26"/>
      <c r="I1" s="26"/>
      <c r="J1" s="26"/>
      <c r="K1" s="26"/>
      <c r="L1" s="26"/>
      <c r="M1" s="326"/>
      <c r="N1" s="28"/>
      <c r="O1" s="29"/>
      <c r="P1" s="28"/>
      <c r="Q1" s="30"/>
      <c r="R1" s="30"/>
      <c r="S1" s="30"/>
      <c r="T1" s="30"/>
      <c r="U1" s="30"/>
      <c r="V1" s="26"/>
      <c r="W1" s="26"/>
      <c r="X1" s="26"/>
      <c r="Y1" s="26"/>
      <c r="Z1" s="28"/>
      <c r="AA1" s="28"/>
      <c r="AB1" s="28"/>
      <c r="AC1" s="28"/>
      <c r="AD1" s="28"/>
      <c r="AE1" s="28"/>
      <c r="AF1" s="31"/>
      <c r="AG1" s="32"/>
    </row>
    <row r="2" spans="1:33" s="3" customFormat="1" x14ac:dyDescent="0.3">
      <c r="A2" s="4"/>
      <c r="B2" s="5" t="s">
        <v>41</v>
      </c>
      <c r="C2" s="5"/>
      <c r="D2" s="5"/>
      <c r="E2" s="33"/>
      <c r="F2" s="34"/>
      <c r="G2" s="34"/>
      <c r="H2" s="34"/>
      <c r="I2" s="34"/>
      <c r="J2" s="34"/>
      <c r="K2" s="34"/>
      <c r="L2" s="34"/>
      <c r="M2" s="327"/>
      <c r="N2" s="36"/>
      <c r="O2" s="37"/>
      <c r="P2" s="36"/>
      <c r="Q2" s="38"/>
      <c r="R2" s="38"/>
      <c r="S2" s="38"/>
      <c r="T2" s="38"/>
      <c r="U2" s="38"/>
      <c r="V2" s="34"/>
      <c r="W2" s="33"/>
      <c r="X2" s="34"/>
      <c r="Y2" s="34"/>
      <c r="Z2" s="36"/>
      <c r="AA2" s="36"/>
      <c r="AB2" s="36"/>
      <c r="AC2" s="36"/>
      <c r="AD2" s="36"/>
      <c r="AE2" s="36"/>
      <c r="AF2" s="39"/>
      <c r="AG2" s="40"/>
    </row>
    <row r="3" spans="1:33" s="3" customFormat="1" x14ac:dyDescent="0.3">
      <c r="A3" s="4"/>
      <c r="B3" s="6" t="s">
        <v>0</v>
      </c>
      <c r="C3" s="6"/>
      <c r="D3" s="6"/>
      <c r="E3" s="41"/>
      <c r="F3" s="42"/>
      <c r="G3" s="42"/>
      <c r="H3" s="42"/>
      <c r="I3" s="42"/>
      <c r="J3" s="42"/>
      <c r="K3" s="42"/>
      <c r="L3" s="42"/>
      <c r="M3" s="328"/>
      <c r="N3" s="44"/>
      <c r="O3" s="45"/>
      <c r="P3" s="44"/>
      <c r="Q3" s="46"/>
      <c r="R3" s="46"/>
      <c r="S3" s="46"/>
      <c r="T3" s="46"/>
      <c r="U3" s="46"/>
      <c r="V3" s="42"/>
      <c r="W3" s="18"/>
      <c r="X3" s="42"/>
      <c r="Y3" s="42"/>
      <c r="Z3" s="44"/>
      <c r="AA3" s="44"/>
      <c r="AB3" s="44"/>
      <c r="AC3" s="44"/>
      <c r="AD3" s="44"/>
      <c r="AE3" s="44"/>
      <c r="AF3" s="39"/>
      <c r="AG3" s="40"/>
    </row>
    <row r="4" spans="1:33" s="3" customFormat="1" ht="14.4" thickBot="1" x14ac:dyDescent="0.35">
      <c r="A4" s="4"/>
      <c r="C4" s="6"/>
      <c r="D4" s="6"/>
      <c r="E4" s="41"/>
      <c r="F4" s="42"/>
      <c r="G4" s="42"/>
      <c r="H4" s="42"/>
      <c r="I4" s="42"/>
      <c r="J4" s="42"/>
      <c r="K4" s="42"/>
      <c r="L4" s="42"/>
      <c r="M4" s="328"/>
      <c r="N4" s="44"/>
      <c r="O4" s="45"/>
      <c r="P4" s="44"/>
      <c r="Q4" s="46"/>
      <c r="R4" s="46"/>
      <c r="S4" s="46"/>
      <c r="T4" s="46"/>
      <c r="U4" s="46"/>
      <c r="V4" s="42"/>
      <c r="W4" s="41"/>
      <c r="X4" s="42"/>
      <c r="Y4" s="42"/>
      <c r="Z4" s="44"/>
      <c r="AA4" s="44"/>
      <c r="AB4" s="44"/>
      <c r="AC4" s="44"/>
      <c r="AD4" s="44"/>
      <c r="AE4" s="44"/>
      <c r="AF4" s="39"/>
      <c r="AG4" s="40"/>
    </row>
    <row r="5" spans="1:33" ht="15.75" customHeight="1" thickBot="1" x14ac:dyDescent="0.35">
      <c r="A5" s="7"/>
      <c r="B5" s="8"/>
      <c r="C5" s="8"/>
      <c r="D5" s="66" t="s">
        <v>1</v>
      </c>
      <c r="E5" s="47"/>
      <c r="F5" s="48"/>
      <c r="G5" s="48"/>
      <c r="H5" s="48"/>
      <c r="I5" s="48"/>
      <c r="J5" s="48"/>
      <c r="K5" s="49"/>
      <c r="L5" s="47"/>
      <c r="M5" s="329"/>
      <c r="N5" s="51"/>
      <c r="O5" s="52"/>
      <c r="P5" s="942" t="s">
        <v>19</v>
      </c>
      <c r="Q5" s="943"/>
      <c r="R5" s="248"/>
      <c r="S5" s="248"/>
      <c r="T5" s="248"/>
      <c r="U5" s="248"/>
      <c r="V5" s="227" t="s">
        <v>2</v>
      </c>
      <c r="W5" s="228"/>
      <c r="X5" s="229"/>
      <c r="Y5" s="229"/>
      <c r="Z5" s="64"/>
      <c r="AA5" s="64"/>
      <c r="AB5" s="65"/>
      <c r="AC5" s="330"/>
      <c r="AD5" s="330"/>
      <c r="AE5" s="330"/>
      <c r="AF5" s="54"/>
      <c r="AG5" s="55"/>
    </row>
    <row r="6" spans="1:33" ht="69.599999999999994" thickBot="1" x14ac:dyDescent="0.35">
      <c r="A6" s="11" t="s">
        <v>3</v>
      </c>
      <c r="B6" s="12" t="s">
        <v>8</v>
      </c>
      <c r="C6" s="12" t="s">
        <v>4</v>
      </c>
      <c r="D6" s="13" t="s">
        <v>18</v>
      </c>
      <c r="E6" s="14" t="s">
        <v>9</v>
      </c>
      <c r="F6" s="14" t="s">
        <v>5</v>
      </c>
      <c r="G6" s="14" t="s">
        <v>6</v>
      </c>
      <c r="H6" s="12" t="s">
        <v>38</v>
      </c>
      <c r="I6" s="14" t="s">
        <v>39</v>
      </c>
      <c r="J6" s="17" t="s">
        <v>10</v>
      </c>
      <c r="K6" s="14" t="s">
        <v>11</v>
      </c>
      <c r="L6" s="331" t="s">
        <v>28</v>
      </c>
      <c r="M6" s="332" t="s">
        <v>12</v>
      </c>
      <c r="N6" s="23" t="s">
        <v>13</v>
      </c>
      <c r="O6" s="19"/>
      <c r="P6" s="15" t="s">
        <v>779</v>
      </c>
      <c r="Q6" s="15" t="s">
        <v>780</v>
      </c>
      <c r="R6" s="15" t="s">
        <v>781</v>
      </c>
      <c r="S6" s="15" t="s">
        <v>782</v>
      </c>
      <c r="T6" s="15" t="s">
        <v>783</v>
      </c>
      <c r="U6" s="15" t="s">
        <v>784</v>
      </c>
      <c r="V6" s="13" t="s">
        <v>15</v>
      </c>
      <c r="W6" s="14" t="s">
        <v>9</v>
      </c>
      <c r="X6" s="12" t="s">
        <v>40</v>
      </c>
      <c r="Y6" s="14" t="s">
        <v>39</v>
      </c>
      <c r="Z6" s="15" t="s">
        <v>785</v>
      </c>
      <c r="AA6" s="15" t="s">
        <v>786</v>
      </c>
      <c r="AB6" s="15" t="s">
        <v>787</v>
      </c>
      <c r="AC6" s="15" t="s">
        <v>788</v>
      </c>
      <c r="AD6" s="15" t="s">
        <v>789</v>
      </c>
      <c r="AE6" s="15" t="s">
        <v>790</v>
      </c>
      <c r="AF6" s="22" t="s">
        <v>17</v>
      </c>
      <c r="AG6" s="15" t="s">
        <v>7</v>
      </c>
    </row>
    <row r="7" spans="1:33" x14ac:dyDescent="0.3">
      <c r="A7" s="10" t="s">
        <v>699</v>
      </c>
      <c r="B7" s="10" t="s">
        <v>700</v>
      </c>
      <c r="C7" s="250" t="s">
        <v>701</v>
      </c>
      <c r="D7" s="333">
        <v>10071179000464</v>
      </c>
      <c r="E7" s="250" t="s">
        <v>24</v>
      </c>
      <c r="F7" s="60">
        <v>15</v>
      </c>
      <c r="G7" s="60">
        <v>16.25</v>
      </c>
      <c r="H7" s="60">
        <v>71.849999999999994</v>
      </c>
      <c r="I7" s="250">
        <v>3.34</v>
      </c>
      <c r="J7" s="250">
        <v>100506</v>
      </c>
      <c r="K7" s="250" t="s">
        <v>701</v>
      </c>
      <c r="L7" s="60">
        <v>18.75</v>
      </c>
      <c r="M7" s="334">
        <v>0.1221</v>
      </c>
      <c r="N7" s="249">
        <v>2.29</v>
      </c>
      <c r="P7" s="249">
        <v>21.240000000000002</v>
      </c>
      <c r="Q7" s="249">
        <v>20.64</v>
      </c>
      <c r="R7" s="249">
        <v>20.51</v>
      </c>
      <c r="S7" s="249">
        <v>20.96</v>
      </c>
      <c r="T7" s="249">
        <v>20.46</v>
      </c>
      <c r="U7" s="249">
        <v>20.36</v>
      </c>
      <c r="V7" s="335">
        <v>10071179000464</v>
      </c>
      <c r="W7" s="250" t="s">
        <v>24</v>
      </c>
      <c r="X7" s="60">
        <v>71.849999999999994</v>
      </c>
      <c r="Y7" s="250">
        <v>3.34</v>
      </c>
      <c r="Z7" s="249">
        <v>23.53</v>
      </c>
      <c r="AA7" s="249">
        <v>22.93</v>
      </c>
      <c r="AB7" s="249">
        <v>22.8</v>
      </c>
      <c r="AC7" s="249">
        <v>23.25</v>
      </c>
      <c r="AD7" s="249">
        <v>22.75</v>
      </c>
      <c r="AE7" s="249">
        <v>22.65</v>
      </c>
      <c r="AF7" s="249">
        <v>0</v>
      </c>
    </row>
    <row r="8" spans="1:33" x14ac:dyDescent="0.3">
      <c r="A8" s="10" t="s">
        <v>699</v>
      </c>
      <c r="B8" s="10" t="s">
        <v>702</v>
      </c>
      <c r="C8" s="250" t="s">
        <v>701</v>
      </c>
      <c r="D8" s="333">
        <v>10071179000488</v>
      </c>
      <c r="E8" s="250" t="s">
        <v>24</v>
      </c>
      <c r="F8" s="60">
        <v>15</v>
      </c>
      <c r="G8" s="60">
        <v>16.25</v>
      </c>
      <c r="H8" s="60">
        <v>72.94</v>
      </c>
      <c r="I8" s="250">
        <v>3.29</v>
      </c>
      <c r="J8" s="250">
        <v>100506</v>
      </c>
      <c r="K8" s="250" t="s">
        <v>701</v>
      </c>
      <c r="L8" s="60">
        <v>18.75</v>
      </c>
      <c r="M8" s="334">
        <v>0.1221</v>
      </c>
      <c r="N8" s="249">
        <v>2.29</v>
      </c>
      <c r="P8" s="249">
        <v>21.54</v>
      </c>
      <c r="Q8" s="249">
        <v>20.94</v>
      </c>
      <c r="R8" s="249">
        <v>20.810000000000002</v>
      </c>
      <c r="S8" s="249">
        <v>21.26</v>
      </c>
      <c r="T8" s="249">
        <v>20.76</v>
      </c>
      <c r="U8" s="249">
        <v>20.66</v>
      </c>
      <c r="V8" s="335">
        <v>10071179000488</v>
      </c>
      <c r="W8" s="250" t="s">
        <v>24</v>
      </c>
      <c r="X8" s="60">
        <v>72.94</v>
      </c>
      <c r="Y8" s="250">
        <v>3.29</v>
      </c>
      <c r="Z8" s="249">
        <v>23.83</v>
      </c>
      <c r="AA8" s="249">
        <v>23.23</v>
      </c>
      <c r="AB8" s="249">
        <v>23.1</v>
      </c>
      <c r="AC8" s="249">
        <v>23.55</v>
      </c>
      <c r="AD8" s="249">
        <v>23.05</v>
      </c>
      <c r="AE8" s="249">
        <v>22.95</v>
      </c>
      <c r="AF8" s="249">
        <v>0</v>
      </c>
    </row>
    <row r="9" spans="1:33" x14ac:dyDescent="0.3">
      <c r="A9" s="10" t="s">
        <v>699</v>
      </c>
      <c r="B9" s="10" t="s">
        <v>703</v>
      </c>
      <c r="C9" s="250" t="s">
        <v>701</v>
      </c>
      <c r="D9" s="333">
        <v>10071179004172</v>
      </c>
      <c r="E9" s="250" t="s">
        <v>24</v>
      </c>
      <c r="F9" s="60">
        <v>27</v>
      </c>
      <c r="G9" s="60">
        <v>29</v>
      </c>
      <c r="H9" s="60">
        <v>171.42</v>
      </c>
      <c r="I9" s="250">
        <v>2.52</v>
      </c>
      <c r="J9" s="250">
        <v>100506</v>
      </c>
      <c r="K9" s="250" t="s">
        <v>701</v>
      </c>
      <c r="L9" s="60">
        <v>49.1</v>
      </c>
      <c r="M9" s="334">
        <v>0.1221</v>
      </c>
      <c r="N9" s="249">
        <v>6</v>
      </c>
      <c r="P9" s="249">
        <v>23.89</v>
      </c>
      <c r="Q9" s="249">
        <v>22.82</v>
      </c>
      <c r="R9" s="249">
        <v>22.6</v>
      </c>
      <c r="S9" s="249">
        <v>23.4</v>
      </c>
      <c r="T9" s="249">
        <v>22.5</v>
      </c>
      <c r="U9" s="249">
        <v>22.33</v>
      </c>
      <c r="V9" s="335">
        <v>10071179004172</v>
      </c>
      <c r="W9" s="250" t="s">
        <v>24</v>
      </c>
      <c r="X9" s="60">
        <v>171.42</v>
      </c>
      <c r="Y9" s="250">
        <v>2.52</v>
      </c>
      <c r="Z9" s="249">
        <v>29.89</v>
      </c>
      <c r="AA9" s="249">
        <v>28.82</v>
      </c>
      <c r="AB9" s="249">
        <v>28.6</v>
      </c>
      <c r="AC9" s="249">
        <v>29.4</v>
      </c>
      <c r="AD9" s="249">
        <v>28.5</v>
      </c>
      <c r="AE9" s="249">
        <v>28.33</v>
      </c>
      <c r="AF9" s="249">
        <v>0</v>
      </c>
    </row>
    <row r="10" spans="1:33" x14ac:dyDescent="0.3">
      <c r="A10" s="10" t="s">
        <v>699</v>
      </c>
      <c r="B10" s="10" t="s">
        <v>704</v>
      </c>
      <c r="C10" s="250" t="s">
        <v>701</v>
      </c>
      <c r="D10" s="333">
        <v>10071179004189</v>
      </c>
      <c r="E10" s="250" t="s">
        <v>24</v>
      </c>
      <c r="F10" s="60">
        <v>30</v>
      </c>
      <c r="G10" s="60">
        <v>32</v>
      </c>
      <c r="H10" s="60">
        <v>190.47</v>
      </c>
      <c r="I10" s="250">
        <v>2.52</v>
      </c>
      <c r="J10" s="250">
        <v>100506</v>
      </c>
      <c r="K10" s="250" t="s">
        <v>701</v>
      </c>
      <c r="L10" s="60">
        <v>54.55</v>
      </c>
      <c r="M10" s="334">
        <v>0.1221</v>
      </c>
      <c r="N10" s="249">
        <v>6.66</v>
      </c>
      <c r="P10" s="249">
        <v>16.02</v>
      </c>
      <c r="Q10" s="249">
        <v>14.84</v>
      </c>
      <c r="R10" s="249">
        <v>14.59</v>
      </c>
      <c r="S10" s="249">
        <v>15.48</v>
      </c>
      <c r="T10" s="249">
        <v>14.489999999999998</v>
      </c>
      <c r="U10" s="249">
        <v>14.29</v>
      </c>
      <c r="V10" s="335">
        <v>10071179004189</v>
      </c>
      <c r="W10" s="250" t="s">
        <v>24</v>
      </c>
      <c r="X10" s="60">
        <v>190.47</v>
      </c>
      <c r="Y10" s="250">
        <v>2.52</v>
      </c>
      <c r="Z10" s="249">
        <v>22.68</v>
      </c>
      <c r="AA10" s="249">
        <v>21.5</v>
      </c>
      <c r="AB10" s="249">
        <v>21.25</v>
      </c>
      <c r="AC10" s="249">
        <v>22.14</v>
      </c>
      <c r="AD10" s="249">
        <v>21.15</v>
      </c>
      <c r="AE10" s="249">
        <v>20.95</v>
      </c>
      <c r="AF10" s="249">
        <v>0</v>
      </c>
    </row>
    <row r="11" spans="1:33" x14ac:dyDescent="0.3">
      <c r="A11" s="10" t="s">
        <v>699</v>
      </c>
      <c r="B11" s="10" t="s">
        <v>705</v>
      </c>
      <c r="C11" s="250" t="s">
        <v>701</v>
      </c>
      <c r="D11" s="333">
        <v>10071179018513</v>
      </c>
      <c r="E11" s="250" t="s">
        <v>24</v>
      </c>
      <c r="F11" s="60">
        <v>27</v>
      </c>
      <c r="G11" s="60">
        <v>29</v>
      </c>
      <c r="H11" s="60">
        <v>201.86</v>
      </c>
      <c r="I11" s="250">
        <v>2.14</v>
      </c>
      <c r="J11" s="250">
        <v>100506</v>
      </c>
      <c r="K11" s="250" t="s">
        <v>701</v>
      </c>
      <c r="L11" s="60">
        <v>49.1</v>
      </c>
      <c r="M11" s="334">
        <v>0.1221</v>
      </c>
      <c r="N11" s="249">
        <v>6</v>
      </c>
      <c r="P11" s="249">
        <v>15.52</v>
      </c>
      <c r="Q11" s="249">
        <v>14.45</v>
      </c>
      <c r="R11" s="249">
        <v>14.23</v>
      </c>
      <c r="S11" s="249">
        <v>15.030000000000001</v>
      </c>
      <c r="T11" s="249">
        <v>14.129999999999999</v>
      </c>
      <c r="U11" s="249">
        <v>13.96</v>
      </c>
      <c r="V11" s="335">
        <v>10071179018513</v>
      </c>
      <c r="W11" s="250" t="s">
        <v>24</v>
      </c>
      <c r="X11" s="60">
        <v>201.86</v>
      </c>
      <c r="Y11" s="250">
        <v>2.14</v>
      </c>
      <c r="Z11" s="249">
        <v>21.52</v>
      </c>
      <c r="AA11" s="249">
        <v>20.45</v>
      </c>
      <c r="AB11" s="249">
        <v>20.23</v>
      </c>
      <c r="AC11" s="249">
        <v>21.03</v>
      </c>
      <c r="AD11" s="249">
        <v>20.13</v>
      </c>
      <c r="AE11" s="249">
        <v>19.96</v>
      </c>
      <c r="AF11" s="249">
        <v>0</v>
      </c>
    </row>
    <row r="12" spans="1:33" x14ac:dyDescent="0.3">
      <c r="A12" s="10" t="s">
        <v>699</v>
      </c>
      <c r="B12" s="10" t="s">
        <v>706</v>
      </c>
      <c r="C12" s="250" t="s">
        <v>707</v>
      </c>
      <c r="D12" s="333">
        <v>10071179020356</v>
      </c>
      <c r="E12" s="250" t="s">
        <v>24</v>
      </c>
      <c r="F12" s="60">
        <v>15</v>
      </c>
      <c r="G12" s="60">
        <v>17</v>
      </c>
      <c r="H12" s="60">
        <v>75.47</v>
      </c>
      <c r="I12" s="250">
        <v>2.29</v>
      </c>
      <c r="J12" s="250">
        <v>100980</v>
      </c>
      <c r="K12" s="250" t="s">
        <v>707</v>
      </c>
      <c r="L12" s="60">
        <v>29.41</v>
      </c>
      <c r="M12" s="334">
        <v>0.25530000000000003</v>
      </c>
      <c r="N12" s="249">
        <v>7.51</v>
      </c>
      <c r="P12" s="249">
        <v>13.58</v>
      </c>
      <c r="Q12" s="249">
        <v>12.950000000000001</v>
      </c>
      <c r="R12" s="249">
        <v>12.819999999999999</v>
      </c>
      <c r="S12" s="249">
        <v>13.290000000000001</v>
      </c>
      <c r="T12" s="249">
        <v>12.76</v>
      </c>
      <c r="U12" s="249">
        <v>12.660000000000002</v>
      </c>
      <c r="V12" s="335">
        <v>10071179020356</v>
      </c>
      <c r="W12" s="250" t="s">
        <v>24</v>
      </c>
      <c r="X12" s="60">
        <v>75.47</v>
      </c>
      <c r="Y12" s="250">
        <v>2.29</v>
      </c>
      <c r="Z12" s="249">
        <v>21.09</v>
      </c>
      <c r="AA12" s="249">
        <v>20.46</v>
      </c>
      <c r="AB12" s="249">
        <v>20.329999999999998</v>
      </c>
      <c r="AC12" s="249">
        <v>20.8</v>
      </c>
      <c r="AD12" s="249">
        <v>20.27</v>
      </c>
      <c r="AE12" s="249">
        <v>20.170000000000002</v>
      </c>
      <c r="AF12" s="249">
        <v>0</v>
      </c>
    </row>
    <row r="13" spans="1:33" x14ac:dyDescent="0.3">
      <c r="A13" s="10" t="s">
        <v>699</v>
      </c>
      <c r="B13" s="10" t="s">
        <v>708</v>
      </c>
      <c r="C13" s="250" t="s">
        <v>707</v>
      </c>
      <c r="D13" s="333">
        <v>10071179024361</v>
      </c>
      <c r="E13" s="250" t="s">
        <v>24</v>
      </c>
      <c r="F13" s="60">
        <v>15</v>
      </c>
      <c r="G13" s="60">
        <v>17</v>
      </c>
      <c r="H13" s="60">
        <v>69.97</v>
      </c>
      <c r="I13" s="250">
        <v>3.43</v>
      </c>
      <c r="J13" s="250">
        <v>100980</v>
      </c>
      <c r="K13" s="250" t="s">
        <v>707</v>
      </c>
      <c r="L13" s="60">
        <v>29.41</v>
      </c>
      <c r="M13" s="334">
        <v>0.25530000000000003</v>
      </c>
      <c r="N13" s="249">
        <v>7.51</v>
      </c>
      <c r="P13" s="249">
        <v>13.13</v>
      </c>
      <c r="Q13" s="249">
        <v>12.500000000000002</v>
      </c>
      <c r="R13" s="249">
        <v>12.37</v>
      </c>
      <c r="S13" s="249">
        <v>12.840000000000002</v>
      </c>
      <c r="T13" s="249">
        <v>12.31</v>
      </c>
      <c r="U13" s="249">
        <v>12.209999999999999</v>
      </c>
      <c r="V13" s="335">
        <v>10071179024361</v>
      </c>
      <c r="W13" s="250" t="s">
        <v>24</v>
      </c>
      <c r="X13" s="60">
        <v>69.97</v>
      </c>
      <c r="Y13" s="250">
        <v>3.43</v>
      </c>
      <c r="Z13" s="249">
        <v>20.64</v>
      </c>
      <c r="AA13" s="249">
        <v>20.010000000000002</v>
      </c>
      <c r="AB13" s="249">
        <v>19.88</v>
      </c>
      <c r="AC13" s="249">
        <v>20.350000000000001</v>
      </c>
      <c r="AD13" s="249">
        <v>19.82</v>
      </c>
      <c r="AE13" s="249">
        <v>19.72</v>
      </c>
      <c r="AF13" s="249">
        <v>0</v>
      </c>
    </row>
    <row r="14" spans="1:33" x14ac:dyDescent="0.3">
      <c r="A14" s="10" t="s">
        <v>699</v>
      </c>
      <c r="B14" s="10" t="s">
        <v>709</v>
      </c>
      <c r="C14" s="250" t="s">
        <v>701</v>
      </c>
      <c r="D14" s="333">
        <v>10071179026709</v>
      </c>
      <c r="E14" s="250" t="s">
        <v>24</v>
      </c>
      <c r="F14" s="60">
        <v>30</v>
      </c>
      <c r="G14" s="60">
        <v>32</v>
      </c>
      <c r="H14" s="60">
        <v>209.6</v>
      </c>
      <c r="I14" s="250">
        <v>2.29</v>
      </c>
      <c r="J14" s="250">
        <v>100506</v>
      </c>
      <c r="K14" s="250" t="s">
        <v>701</v>
      </c>
      <c r="L14" s="60">
        <v>54.55</v>
      </c>
      <c r="M14" s="334">
        <v>0.1221</v>
      </c>
      <c r="N14" s="249">
        <v>6.66</v>
      </c>
      <c r="P14" s="249">
        <v>16.62</v>
      </c>
      <c r="Q14" s="249">
        <v>15.440000000000001</v>
      </c>
      <c r="R14" s="249">
        <v>15.190000000000001</v>
      </c>
      <c r="S14" s="249">
        <v>16.079999999999998</v>
      </c>
      <c r="T14" s="249">
        <v>15.09</v>
      </c>
      <c r="U14" s="249">
        <v>14.89</v>
      </c>
      <c r="V14" s="335">
        <v>10071179026709</v>
      </c>
      <c r="W14" s="250" t="s">
        <v>24</v>
      </c>
      <c r="X14" s="60">
        <v>209.6</v>
      </c>
      <c r="Y14" s="250">
        <v>2.29</v>
      </c>
      <c r="Z14" s="249">
        <v>23.28</v>
      </c>
      <c r="AA14" s="249">
        <v>22.1</v>
      </c>
      <c r="AB14" s="249">
        <v>21.85</v>
      </c>
      <c r="AC14" s="249">
        <v>22.74</v>
      </c>
      <c r="AD14" s="249">
        <v>21.75</v>
      </c>
      <c r="AE14" s="249">
        <v>21.55</v>
      </c>
      <c r="AF14" s="249">
        <v>0</v>
      </c>
    </row>
    <row r="15" spans="1:33" x14ac:dyDescent="0.3">
      <c r="A15" s="10" t="s">
        <v>699</v>
      </c>
      <c r="B15" s="10" t="s">
        <v>710</v>
      </c>
      <c r="C15" s="250" t="s">
        <v>707</v>
      </c>
      <c r="D15" s="333">
        <v>10071179027058</v>
      </c>
      <c r="E15" s="250" t="s">
        <v>24</v>
      </c>
      <c r="F15" s="60">
        <v>15</v>
      </c>
      <c r="G15" s="60">
        <v>17</v>
      </c>
      <c r="H15" s="60">
        <v>69.16</v>
      </c>
      <c r="I15" s="250">
        <v>3.47</v>
      </c>
      <c r="J15" s="250">
        <v>100980</v>
      </c>
      <c r="K15" s="250" t="s">
        <v>707</v>
      </c>
      <c r="L15" s="60">
        <v>18.75</v>
      </c>
      <c r="M15" s="334">
        <v>0.25530000000000003</v>
      </c>
      <c r="N15" s="249">
        <v>4.79</v>
      </c>
      <c r="P15" s="249">
        <v>19.3</v>
      </c>
      <c r="Q15" s="249">
        <v>18.670000000000002</v>
      </c>
      <c r="R15" s="249">
        <v>18.54</v>
      </c>
      <c r="S15" s="249">
        <v>19.010000000000002</v>
      </c>
      <c r="T15" s="249">
        <v>18.48</v>
      </c>
      <c r="U15" s="249">
        <v>18.380000000000003</v>
      </c>
      <c r="V15" s="335">
        <v>10071179027058</v>
      </c>
      <c r="W15" s="250" t="s">
        <v>24</v>
      </c>
      <c r="X15" s="60">
        <v>69.16</v>
      </c>
      <c r="Y15" s="250">
        <v>3.47</v>
      </c>
      <c r="Z15" s="249">
        <v>24.09</v>
      </c>
      <c r="AA15" s="249">
        <v>23.46</v>
      </c>
      <c r="AB15" s="249">
        <v>23.33</v>
      </c>
      <c r="AC15" s="249">
        <v>23.8</v>
      </c>
      <c r="AD15" s="249">
        <v>23.27</v>
      </c>
      <c r="AE15" s="249">
        <v>23.17</v>
      </c>
      <c r="AF15" s="249">
        <v>0</v>
      </c>
    </row>
    <row r="16" spans="1:33" x14ac:dyDescent="0.3">
      <c r="A16" s="10" t="s">
        <v>699</v>
      </c>
      <c r="B16" s="10" t="s">
        <v>711</v>
      </c>
      <c r="C16" s="250" t="s">
        <v>701</v>
      </c>
      <c r="D16" s="333">
        <v>10071179027515</v>
      </c>
      <c r="E16" s="250" t="s">
        <v>24</v>
      </c>
      <c r="F16" s="60">
        <v>30</v>
      </c>
      <c r="G16" s="60">
        <v>32</v>
      </c>
      <c r="H16" s="60">
        <v>197.53</v>
      </c>
      <c r="I16" s="250">
        <v>2.4300000000000002</v>
      </c>
      <c r="J16" s="250">
        <v>100506</v>
      </c>
      <c r="K16" s="250" t="s">
        <v>701</v>
      </c>
      <c r="L16" s="60">
        <v>54.55</v>
      </c>
      <c r="M16" s="334">
        <v>0.1221</v>
      </c>
      <c r="N16" s="249">
        <v>6.66</v>
      </c>
      <c r="P16" s="249">
        <v>17.22</v>
      </c>
      <c r="Q16" s="249">
        <v>16.04</v>
      </c>
      <c r="R16" s="249">
        <v>15.79</v>
      </c>
      <c r="S16" s="249">
        <v>16.68</v>
      </c>
      <c r="T16" s="249">
        <v>15.690000000000001</v>
      </c>
      <c r="U16" s="249">
        <v>15.489999999999998</v>
      </c>
      <c r="V16" s="335">
        <v>10071179027515</v>
      </c>
      <c r="W16" s="250" t="s">
        <v>24</v>
      </c>
      <c r="X16" s="60">
        <v>197.53</v>
      </c>
      <c r="Y16" s="250">
        <v>2.4300000000000002</v>
      </c>
      <c r="Z16" s="249">
        <v>23.88</v>
      </c>
      <c r="AA16" s="249">
        <v>22.7</v>
      </c>
      <c r="AB16" s="249">
        <v>22.45</v>
      </c>
      <c r="AC16" s="249">
        <v>23.34</v>
      </c>
      <c r="AD16" s="249">
        <v>22.35</v>
      </c>
      <c r="AE16" s="249">
        <v>22.15</v>
      </c>
      <c r="AF16" s="249">
        <v>0</v>
      </c>
    </row>
    <row r="17" spans="1:32" x14ac:dyDescent="0.3">
      <c r="A17" s="10" t="s">
        <v>699</v>
      </c>
      <c r="B17" s="10" t="s">
        <v>712</v>
      </c>
      <c r="C17" s="250" t="s">
        <v>707</v>
      </c>
      <c r="D17" s="333">
        <v>10071179027812</v>
      </c>
      <c r="E17" s="250" t="s">
        <v>24</v>
      </c>
      <c r="F17" s="60">
        <v>15</v>
      </c>
      <c r="G17" s="60">
        <v>17</v>
      </c>
      <c r="H17" s="60">
        <v>76.19</v>
      </c>
      <c r="I17" s="250">
        <v>3.15</v>
      </c>
      <c r="J17" s="250">
        <v>100980</v>
      </c>
      <c r="K17" s="250" t="s">
        <v>707</v>
      </c>
      <c r="L17" s="60">
        <v>29.41</v>
      </c>
      <c r="M17" s="334">
        <v>0.25530000000000003</v>
      </c>
      <c r="N17" s="249">
        <v>7.51</v>
      </c>
      <c r="P17" s="249">
        <v>12.83</v>
      </c>
      <c r="Q17" s="249">
        <v>12.200000000000001</v>
      </c>
      <c r="R17" s="249">
        <v>12.069999999999999</v>
      </c>
      <c r="S17" s="249">
        <v>12.540000000000001</v>
      </c>
      <c r="T17" s="249">
        <v>12.01</v>
      </c>
      <c r="U17" s="249">
        <v>11.910000000000002</v>
      </c>
      <c r="V17" s="335">
        <v>10071179027812</v>
      </c>
      <c r="W17" s="250" t="s">
        <v>24</v>
      </c>
      <c r="X17" s="60">
        <v>76.19</v>
      </c>
      <c r="Y17" s="250">
        <v>3.15</v>
      </c>
      <c r="Z17" s="249">
        <v>20.34</v>
      </c>
      <c r="AA17" s="249">
        <v>19.71</v>
      </c>
      <c r="AB17" s="249">
        <v>19.579999999999998</v>
      </c>
      <c r="AC17" s="249">
        <v>20.05</v>
      </c>
      <c r="AD17" s="249">
        <v>19.52</v>
      </c>
      <c r="AE17" s="249">
        <v>19.420000000000002</v>
      </c>
      <c r="AF17" s="249">
        <v>0</v>
      </c>
    </row>
    <row r="18" spans="1:32" x14ac:dyDescent="0.3">
      <c r="A18" s="10" t="s">
        <v>699</v>
      </c>
      <c r="B18" s="10" t="s">
        <v>713</v>
      </c>
      <c r="C18" s="250" t="s">
        <v>707</v>
      </c>
      <c r="D18" s="333">
        <v>10071179027829</v>
      </c>
      <c r="E18" s="250" t="s">
        <v>24</v>
      </c>
      <c r="F18" s="60">
        <v>15</v>
      </c>
      <c r="G18" s="60">
        <v>17</v>
      </c>
      <c r="H18" s="60">
        <v>81.91</v>
      </c>
      <c r="I18" s="250">
        <v>2.93</v>
      </c>
      <c r="J18" s="250">
        <v>100980</v>
      </c>
      <c r="K18" s="250" t="s">
        <v>707</v>
      </c>
      <c r="L18" s="60">
        <v>29.41</v>
      </c>
      <c r="M18" s="334">
        <v>0.25530000000000003</v>
      </c>
      <c r="N18" s="249">
        <v>7.51</v>
      </c>
      <c r="P18" s="249">
        <v>14.78</v>
      </c>
      <c r="Q18" s="249">
        <v>14.15</v>
      </c>
      <c r="R18" s="249">
        <v>14.020000000000001</v>
      </c>
      <c r="S18" s="249">
        <v>14.49</v>
      </c>
      <c r="T18" s="249">
        <v>13.959999999999999</v>
      </c>
      <c r="U18" s="249">
        <v>13.860000000000001</v>
      </c>
      <c r="V18" s="335">
        <v>10071179027829</v>
      </c>
      <c r="W18" s="250" t="s">
        <v>24</v>
      </c>
      <c r="X18" s="60">
        <v>81.91</v>
      </c>
      <c r="Y18" s="250">
        <v>2.93</v>
      </c>
      <c r="Z18" s="249">
        <v>22.29</v>
      </c>
      <c r="AA18" s="249">
        <v>21.66</v>
      </c>
      <c r="AB18" s="249">
        <v>21.53</v>
      </c>
      <c r="AC18" s="249">
        <v>22</v>
      </c>
      <c r="AD18" s="249">
        <v>21.47</v>
      </c>
      <c r="AE18" s="249">
        <v>21.37</v>
      </c>
      <c r="AF18" s="249">
        <v>0</v>
      </c>
    </row>
    <row r="19" spans="1:32" x14ac:dyDescent="0.3">
      <c r="A19" s="10" t="s">
        <v>699</v>
      </c>
      <c r="B19" s="10" t="s">
        <v>714</v>
      </c>
      <c r="C19" s="250" t="s">
        <v>707</v>
      </c>
      <c r="D19" s="333">
        <v>10071179027836</v>
      </c>
      <c r="E19" s="250" t="s">
        <v>24</v>
      </c>
      <c r="F19" s="60">
        <v>15</v>
      </c>
      <c r="G19" s="60">
        <v>17</v>
      </c>
      <c r="H19" s="60">
        <v>65.75</v>
      </c>
      <c r="I19" s="250">
        <v>3.65</v>
      </c>
      <c r="J19" s="250">
        <v>100980</v>
      </c>
      <c r="K19" s="250" t="s">
        <v>707</v>
      </c>
      <c r="L19" s="60">
        <v>29.41</v>
      </c>
      <c r="M19" s="334">
        <v>0.25530000000000003</v>
      </c>
      <c r="N19" s="249">
        <v>7.51</v>
      </c>
      <c r="P19" s="249">
        <v>13.88</v>
      </c>
      <c r="Q19" s="249">
        <v>13.250000000000002</v>
      </c>
      <c r="R19" s="249">
        <v>13.12</v>
      </c>
      <c r="S19" s="249">
        <v>13.590000000000002</v>
      </c>
      <c r="T19" s="249">
        <v>13.06</v>
      </c>
      <c r="U19" s="249">
        <v>12.959999999999999</v>
      </c>
      <c r="V19" s="335">
        <v>10071179027836</v>
      </c>
      <c r="W19" s="250" t="s">
        <v>24</v>
      </c>
      <c r="X19" s="60">
        <v>65.75</v>
      </c>
      <c r="Y19" s="250">
        <v>3.65</v>
      </c>
      <c r="Z19" s="249">
        <v>21.39</v>
      </c>
      <c r="AA19" s="249">
        <v>20.76</v>
      </c>
      <c r="AB19" s="249">
        <v>20.63</v>
      </c>
      <c r="AC19" s="249">
        <v>21.1</v>
      </c>
      <c r="AD19" s="249">
        <v>20.57</v>
      </c>
      <c r="AE19" s="249">
        <v>20.47</v>
      </c>
      <c r="AF19" s="249">
        <v>0</v>
      </c>
    </row>
    <row r="20" spans="1:32" x14ac:dyDescent="0.3">
      <c r="A20" s="10" t="s">
        <v>699</v>
      </c>
      <c r="B20" s="10" t="s">
        <v>715</v>
      </c>
      <c r="C20" s="250" t="s">
        <v>707</v>
      </c>
      <c r="D20" s="333">
        <v>10071179027843</v>
      </c>
      <c r="E20" s="250" t="s">
        <v>24</v>
      </c>
      <c r="F20" s="60">
        <v>15</v>
      </c>
      <c r="G20" s="60">
        <v>17</v>
      </c>
      <c r="H20" s="60">
        <v>76.19</v>
      </c>
      <c r="I20" s="250">
        <v>3.15</v>
      </c>
      <c r="J20" s="250">
        <v>100980</v>
      </c>
      <c r="K20" s="250" t="s">
        <v>707</v>
      </c>
      <c r="L20" s="60">
        <v>29.41</v>
      </c>
      <c r="M20" s="334">
        <v>0.25530000000000003</v>
      </c>
      <c r="N20" s="249">
        <v>7.51</v>
      </c>
      <c r="P20" s="249">
        <v>15.53</v>
      </c>
      <c r="Q20" s="249">
        <v>14.9</v>
      </c>
      <c r="R20" s="249">
        <v>14.770000000000001</v>
      </c>
      <c r="S20" s="249">
        <v>15.24</v>
      </c>
      <c r="T20" s="249">
        <v>14.709999999999999</v>
      </c>
      <c r="U20" s="249">
        <v>14.610000000000001</v>
      </c>
      <c r="V20" s="335">
        <v>10071179027843</v>
      </c>
      <c r="W20" s="250" t="s">
        <v>24</v>
      </c>
      <c r="X20" s="60">
        <v>76.19</v>
      </c>
      <c r="Y20" s="250">
        <v>3.15</v>
      </c>
      <c r="Z20" s="249">
        <v>23.04</v>
      </c>
      <c r="AA20" s="249">
        <v>22.41</v>
      </c>
      <c r="AB20" s="249">
        <v>22.28</v>
      </c>
      <c r="AC20" s="249">
        <v>22.75</v>
      </c>
      <c r="AD20" s="249">
        <v>22.22</v>
      </c>
      <c r="AE20" s="249">
        <v>22.12</v>
      </c>
      <c r="AF20" s="249">
        <v>0</v>
      </c>
    </row>
    <row r="21" spans="1:32" x14ac:dyDescent="0.3">
      <c r="A21" s="10" t="s">
        <v>699</v>
      </c>
      <c r="B21" s="10" t="s">
        <v>716</v>
      </c>
      <c r="C21" s="250" t="s">
        <v>701</v>
      </c>
      <c r="D21" s="333">
        <v>10071179030133</v>
      </c>
      <c r="E21" s="250" t="s">
        <v>24</v>
      </c>
      <c r="F21" s="60">
        <v>30</v>
      </c>
      <c r="G21" s="60">
        <v>32</v>
      </c>
      <c r="H21" s="60">
        <v>199.17</v>
      </c>
      <c r="I21" s="250">
        <v>2.41</v>
      </c>
      <c r="J21" s="250">
        <v>100506</v>
      </c>
      <c r="K21" s="250" t="s">
        <v>701</v>
      </c>
      <c r="L21" s="60">
        <v>54.55</v>
      </c>
      <c r="M21" s="334">
        <v>0.1221</v>
      </c>
      <c r="N21" s="249">
        <v>6.66</v>
      </c>
      <c r="P21" s="249">
        <v>18.419999999999998</v>
      </c>
      <c r="Q21" s="249">
        <v>17.239999999999998</v>
      </c>
      <c r="R21" s="249">
        <v>16.989999999999998</v>
      </c>
      <c r="S21" s="249">
        <v>17.88</v>
      </c>
      <c r="T21" s="249">
        <v>16.89</v>
      </c>
      <c r="U21" s="249">
        <v>16.690000000000001</v>
      </c>
      <c r="V21" s="335">
        <v>10071179030133</v>
      </c>
      <c r="W21" s="250" t="s">
        <v>24</v>
      </c>
      <c r="X21" s="60">
        <v>199.17</v>
      </c>
      <c r="Y21" s="250">
        <v>2.41</v>
      </c>
      <c r="Z21" s="249">
        <v>25.08</v>
      </c>
      <c r="AA21" s="249">
        <v>23.9</v>
      </c>
      <c r="AB21" s="249">
        <v>23.65</v>
      </c>
      <c r="AC21" s="249">
        <v>24.54</v>
      </c>
      <c r="AD21" s="249">
        <v>23.55</v>
      </c>
      <c r="AE21" s="249">
        <v>23.35</v>
      </c>
      <c r="AF21" s="249">
        <v>0</v>
      </c>
    </row>
    <row r="22" spans="1:32" ht="11.25" customHeight="1" x14ac:dyDescent="0.3">
      <c r="A22" s="10" t="s">
        <v>699</v>
      </c>
      <c r="B22" s="10" t="s">
        <v>717</v>
      </c>
      <c r="C22" s="250" t="s">
        <v>701</v>
      </c>
      <c r="D22" s="333">
        <v>10071179032168</v>
      </c>
      <c r="E22" s="250" t="s">
        <v>24</v>
      </c>
      <c r="F22" s="60">
        <v>24</v>
      </c>
      <c r="G22" s="60">
        <v>26</v>
      </c>
      <c r="H22" s="60">
        <v>181.99</v>
      </c>
      <c r="I22" s="250">
        <v>2.11</v>
      </c>
      <c r="J22" s="250">
        <v>100506</v>
      </c>
      <c r="K22" s="250" t="s">
        <v>701</v>
      </c>
      <c r="L22" s="60">
        <v>43.63</v>
      </c>
      <c r="M22" s="334">
        <v>0.1221</v>
      </c>
      <c r="N22" s="249">
        <v>5.33</v>
      </c>
      <c r="P22" s="249">
        <v>22.950000000000003</v>
      </c>
      <c r="Q22" s="249">
        <v>21.990000000000002</v>
      </c>
      <c r="R22" s="249">
        <v>21.79</v>
      </c>
      <c r="S22" s="249">
        <v>22.509999999999998</v>
      </c>
      <c r="T22" s="249">
        <v>21.71</v>
      </c>
      <c r="U22" s="249">
        <v>21.549999999999997</v>
      </c>
      <c r="V22" s="335">
        <v>10071179032168</v>
      </c>
      <c r="W22" s="250" t="s">
        <v>24</v>
      </c>
      <c r="X22" s="60">
        <v>181.99</v>
      </c>
      <c r="Y22" s="250">
        <v>2.11</v>
      </c>
      <c r="Z22" s="249">
        <v>28.28</v>
      </c>
      <c r="AA22" s="249">
        <v>27.32</v>
      </c>
      <c r="AB22" s="249">
        <v>27.12</v>
      </c>
      <c r="AC22" s="249">
        <v>27.84</v>
      </c>
      <c r="AD22" s="249">
        <v>27.04</v>
      </c>
      <c r="AE22" s="249">
        <v>26.88</v>
      </c>
      <c r="AF22" s="249">
        <v>0</v>
      </c>
    </row>
    <row r="23" spans="1:32" x14ac:dyDescent="0.3">
      <c r="A23" s="10" t="s">
        <v>699</v>
      </c>
      <c r="B23" s="10" t="s">
        <v>718</v>
      </c>
      <c r="C23" s="250" t="s">
        <v>701</v>
      </c>
      <c r="D23" s="333">
        <v>10071179032175</v>
      </c>
      <c r="E23" s="250" t="s">
        <v>24</v>
      </c>
      <c r="F23" s="60">
        <v>24</v>
      </c>
      <c r="G23" s="60">
        <v>26</v>
      </c>
      <c r="H23" s="60">
        <v>180.28</v>
      </c>
      <c r="I23" s="250">
        <v>2.13</v>
      </c>
      <c r="J23" s="250">
        <v>100506</v>
      </c>
      <c r="K23" s="250" t="s">
        <v>701</v>
      </c>
      <c r="L23" s="60">
        <v>43.63</v>
      </c>
      <c r="M23" s="334">
        <v>0.1221</v>
      </c>
      <c r="N23" s="249">
        <v>5.33</v>
      </c>
      <c r="P23" s="249">
        <v>22.950000000000003</v>
      </c>
      <c r="Q23" s="249">
        <v>21.990000000000002</v>
      </c>
      <c r="R23" s="249">
        <v>21.79</v>
      </c>
      <c r="S23" s="249">
        <v>22.509999999999998</v>
      </c>
      <c r="T23" s="249">
        <v>21.71</v>
      </c>
      <c r="U23" s="249">
        <v>21.549999999999997</v>
      </c>
      <c r="V23" s="335">
        <v>10071179032175</v>
      </c>
      <c r="W23" s="250" t="s">
        <v>24</v>
      </c>
      <c r="X23" s="60">
        <v>180.28</v>
      </c>
      <c r="Y23" s="250">
        <v>2.13</v>
      </c>
      <c r="Z23" s="249">
        <v>28.28</v>
      </c>
      <c r="AA23" s="249">
        <v>27.32</v>
      </c>
      <c r="AB23" s="249">
        <v>27.12</v>
      </c>
      <c r="AC23" s="249">
        <v>27.84</v>
      </c>
      <c r="AD23" s="249">
        <v>27.04</v>
      </c>
      <c r="AE23" s="249">
        <v>26.88</v>
      </c>
      <c r="AF23" s="249">
        <v>0</v>
      </c>
    </row>
    <row r="24" spans="1:32" x14ac:dyDescent="0.3">
      <c r="A24" s="10" t="s">
        <v>699</v>
      </c>
      <c r="B24" s="10" t="s">
        <v>719</v>
      </c>
      <c r="C24" s="250" t="s">
        <v>701</v>
      </c>
      <c r="D24" s="333">
        <v>10071179032182</v>
      </c>
      <c r="E24" s="250" t="s">
        <v>24</v>
      </c>
      <c r="F24" s="60">
        <v>24</v>
      </c>
      <c r="G24" s="60">
        <v>26</v>
      </c>
      <c r="H24" s="60">
        <v>173.75</v>
      </c>
      <c r="I24" s="250">
        <v>2.21</v>
      </c>
      <c r="J24" s="250">
        <v>100506</v>
      </c>
      <c r="K24" s="250" t="s">
        <v>701</v>
      </c>
      <c r="L24" s="60">
        <v>43.63</v>
      </c>
      <c r="M24" s="334">
        <v>0.1221</v>
      </c>
      <c r="N24" s="249">
        <v>5.33</v>
      </c>
      <c r="P24" s="249">
        <v>22.950000000000003</v>
      </c>
      <c r="Q24" s="249">
        <v>21.990000000000002</v>
      </c>
      <c r="R24" s="249">
        <v>21.79</v>
      </c>
      <c r="S24" s="249">
        <v>22.509999999999998</v>
      </c>
      <c r="T24" s="249">
        <v>21.71</v>
      </c>
      <c r="U24" s="249">
        <v>21.549999999999997</v>
      </c>
      <c r="V24" s="335">
        <v>10071179032182</v>
      </c>
      <c r="W24" s="250" t="s">
        <v>24</v>
      </c>
      <c r="X24" s="60">
        <v>173.75</v>
      </c>
      <c r="Y24" s="250">
        <v>2.21</v>
      </c>
      <c r="Z24" s="249">
        <v>28.28</v>
      </c>
      <c r="AA24" s="249">
        <v>27.32</v>
      </c>
      <c r="AB24" s="249">
        <v>27.12</v>
      </c>
      <c r="AC24" s="249">
        <v>27.84</v>
      </c>
      <c r="AD24" s="249">
        <v>27.04</v>
      </c>
      <c r="AE24" s="249">
        <v>26.88</v>
      </c>
      <c r="AF24" s="249">
        <v>0</v>
      </c>
    </row>
    <row r="25" spans="1:32" x14ac:dyDescent="0.3">
      <c r="A25" s="10" t="s">
        <v>699</v>
      </c>
      <c r="B25" s="10" t="s">
        <v>720</v>
      </c>
      <c r="C25" s="250" t="s">
        <v>707</v>
      </c>
      <c r="D25" s="333">
        <v>10071179034537</v>
      </c>
      <c r="E25" s="250" t="s">
        <v>24</v>
      </c>
      <c r="F25" s="60">
        <v>24</v>
      </c>
      <c r="G25" s="60">
        <v>26</v>
      </c>
      <c r="H25" s="60">
        <v>90.56</v>
      </c>
      <c r="I25" s="250">
        <v>4.24</v>
      </c>
      <c r="J25" s="250">
        <v>100980</v>
      </c>
      <c r="K25" s="250" t="s">
        <v>707</v>
      </c>
      <c r="L25" s="60">
        <v>47.05</v>
      </c>
      <c r="M25" s="334">
        <v>0.25530000000000003</v>
      </c>
      <c r="N25" s="249">
        <v>12.01</v>
      </c>
      <c r="P25" s="249">
        <v>25.15</v>
      </c>
      <c r="Q25" s="249">
        <v>24.190000000000005</v>
      </c>
      <c r="R25" s="249">
        <v>23.990000000000002</v>
      </c>
      <c r="S25" s="249">
        <v>24.71</v>
      </c>
      <c r="T25" s="249">
        <v>23.910000000000004</v>
      </c>
      <c r="U25" s="249">
        <v>23.75</v>
      </c>
      <c r="V25" s="335">
        <v>10071179034537</v>
      </c>
      <c r="W25" s="250" t="s">
        <v>24</v>
      </c>
      <c r="X25" s="60">
        <v>90.56</v>
      </c>
      <c r="Y25" s="250">
        <v>4.24</v>
      </c>
      <c r="Z25" s="249">
        <v>37.159999999999997</v>
      </c>
      <c r="AA25" s="249">
        <v>36.200000000000003</v>
      </c>
      <c r="AB25" s="249">
        <v>36</v>
      </c>
      <c r="AC25" s="249">
        <v>36.72</v>
      </c>
      <c r="AD25" s="249">
        <v>35.92</v>
      </c>
      <c r="AE25" s="249">
        <v>35.76</v>
      </c>
      <c r="AF25" s="249">
        <v>0</v>
      </c>
    </row>
    <row r="26" spans="1:32" x14ac:dyDescent="0.3">
      <c r="A26" s="10" t="s">
        <v>699</v>
      </c>
      <c r="B26" s="10" t="s">
        <v>721</v>
      </c>
      <c r="C26" s="250" t="s">
        <v>701</v>
      </c>
      <c r="D26" s="333">
        <v>10071179036289</v>
      </c>
      <c r="E26" s="250" t="s">
        <v>24</v>
      </c>
      <c r="F26" s="60">
        <v>30</v>
      </c>
      <c r="G26" s="60">
        <v>32</v>
      </c>
      <c r="H26" s="60">
        <v>233</v>
      </c>
      <c r="I26" s="250">
        <v>2.06</v>
      </c>
      <c r="J26" s="250">
        <v>100506</v>
      </c>
      <c r="K26" s="250" t="s">
        <v>701</v>
      </c>
      <c r="L26" s="60">
        <v>54.55</v>
      </c>
      <c r="M26" s="334">
        <v>0.1221</v>
      </c>
      <c r="N26" s="249">
        <v>6.66</v>
      </c>
      <c r="P26" s="249">
        <v>18.72</v>
      </c>
      <c r="Q26" s="249">
        <v>17.54</v>
      </c>
      <c r="R26" s="249">
        <v>17.29</v>
      </c>
      <c r="S26" s="249">
        <v>18.18</v>
      </c>
      <c r="T26" s="249">
        <v>17.190000000000001</v>
      </c>
      <c r="U26" s="249">
        <v>16.989999999999998</v>
      </c>
      <c r="V26" s="335">
        <v>10071179036289</v>
      </c>
      <c r="W26" s="250" t="s">
        <v>24</v>
      </c>
      <c r="X26" s="60">
        <v>233</v>
      </c>
      <c r="Y26" s="250">
        <v>2.06</v>
      </c>
      <c r="Z26" s="249">
        <v>25.38</v>
      </c>
      <c r="AA26" s="249">
        <v>24.2</v>
      </c>
      <c r="AB26" s="249">
        <v>23.95</v>
      </c>
      <c r="AC26" s="249">
        <v>24.84</v>
      </c>
      <c r="AD26" s="249">
        <v>23.85</v>
      </c>
      <c r="AE26" s="249">
        <v>23.65</v>
      </c>
      <c r="AF26" s="249">
        <v>0</v>
      </c>
    </row>
    <row r="27" spans="1:32" x14ac:dyDescent="0.3">
      <c r="A27" s="10" t="s">
        <v>699</v>
      </c>
      <c r="B27" s="10" t="s">
        <v>722</v>
      </c>
      <c r="C27" s="250" t="s">
        <v>701</v>
      </c>
      <c r="D27" s="333">
        <v>10071179036296</v>
      </c>
      <c r="E27" s="250" t="s">
        <v>24</v>
      </c>
      <c r="F27" s="60">
        <v>30</v>
      </c>
      <c r="G27" s="60">
        <v>32</v>
      </c>
      <c r="H27" s="60">
        <v>200.83</v>
      </c>
      <c r="I27" s="250">
        <v>2.39</v>
      </c>
      <c r="J27" s="250">
        <v>100506</v>
      </c>
      <c r="K27" s="250" t="s">
        <v>701</v>
      </c>
      <c r="L27" s="60">
        <v>54.55</v>
      </c>
      <c r="M27" s="334">
        <v>0.1221</v>
      </c>
      <c r="N27" s="249">
        <v>6.66</v>
      </c>
      <c r="P27" s="249">
        <v>18.72</v>
      </c>
      <c r="Q27" s="249">
        <v>17.54</v>
      </c>
      <c r="R27" s="249">
        <v>17.29</v>
      </c>
      <c r="S27" s="249">
        <v>18.18</v>
      </c>
      <c r="T27" s="249">
        <v>17.190000000000001</v>
      </c>
      <c r="U27" s="249">
        <v>16.989999999999998</v>
      </c>
      <c r="V27" s="335">
        <v>10071179036296</v>
      </c>
      <c r="W27" s="250" t="s">
        <v>24</v>
      </c>
      <c r="X27" s="60">
        <v>200.83</v>
      </c>
      <c r="Y27" s="250">
        <v>2.39</v>
      </c>
      <c r="Z27" s="249">
        <v>25.38</v>
      </c>
      <c r="AA27" s="249">
        <v>24.2</v>
      </c>
      <c r="AB27" s="249">
        <v>23.95</v>
      </c>
      <c r="AC27" s="249">
        <v>24.84</v>
      </c>
      <c r="AD27" s="249">
        <v>23.85</v>
      </c>
      <c r="AE27" s="249">
        <v>23.65</v>
      </c>
      <c r="AF27" s="249">
        <v>0</v>
      </c>
    </row>
    <row r="28" spans="1:32" x14ac:dyDescent="0.3">
      <c r="A28" s="10" t="s">
        <v>699</v>
      </c>
      <c r="B28" s="10" t="s">
        <v>723</v>
      </c>
      <c r="C28" s="250" t="s">
        <v>701</v>
      </c>
      <c r="D28" s="333">
        <v>10071179036302</v>
      </c>
      <c r="E28" s="250" t="s">
        <v>24</v>
      </c>
      <c r="F28" s="60">
        <v>30</v>
      </c>
      <c r="G28" s="60">
        <v>32</v>
      </c>
      <c r="H28" s="60">
        <v>199.17</v>
      </c>
      <c r="I28" s="250">
        <v>2.41</v>
      </c>
      <c r="J28" s="250">
        <v>100506</v>
      </c>
      <c r="K28" s="250" t="s">
        <v>701</v>
      </c>
      <c r="L28" s="60">
        <v>54.55</v>
      </c>
      <c r="M28" s="334">
        <v>0.1221</v>
      </c>
      <c r="N28" s="249">
        <v>6.66</v>
      </c>
      <c r="P28" s="249">
        <v>19.02</v>
      </c>
      <c r="Q28" s="249">
        <v>17.84</v>
      </c>
      <c r="R28" s="249">
        <v>17.59</v>
      </c>
      <c r="S28" s="249">
        <v>18.48</v>
      </c>
      <c r="T28" s="249">
        <v>17.489999999999998</v>
      </c>
      <c r="U28" s="249">
        <v>17.29</v>
      </c>
      <c r="V28" s="335">
        <v>10071179036302</v>
      </c>
      <c r="W28" s="250" t="s">
        <v>24</v>
      </c>
      <c r="X28" s="60">
        <v>199.17</v>
      </c>
      <c r="Y28" s="250">
        <v>2.41</v>
      </c>
      <c r="Z28" s="249">
        <v>25.68</v>
      </c>
      <c r="AA28" s="249">
        <v>24.5</v>
      </c>
      <c r="AB28" s="249">
        <v>24.25</v>
      </c>
      <c r="AC28" s="249">
        <v>25.14</v>
      </c>
      <c r="AD28" s="249">
        <v>24.15</v>
      </c>
      <c r="AE28" s="249">
        <v>23.95</v>
      </c>
      <c r="AF28" s="249">
        <v>0</v>
      </c>
    </row>
    <row r="29" spans="1:32" x14ac:dyDescent="0.3">
      <c r="A29" s="10" t="s">
        <v>699</v>
      </c>
      <c r="B29" s="10" t="s">
        <v>724</v>
      </c>
      <c r="C29" s="250" t="s">
        <v>701</v>
      </c>
      <c r="D29" s="333">
        <v>10071179036319</v>
      </c>
      <c r="E29" s="250" t="s">
        <v>24</v>
      </c>
      <c r="F29" s="60">
        <v>30</v>
      </c>
      <c r="G29" s="60">
        <v>32</v>
      </c>
      <c r="H29" s="60">
        <v>231.88</v>
      </c>
      <c r="I29" s="250">
        <v>2.0699999999999998</v>
      </c>
      <c r="J29" s="250">
        <v>100506</v>
      </c>
      <c r="K29" s="250" t="s">
        <v>701</v>
      </c>
      <c r="L29" s="60">
        <v>54.55</v>
      </c>
      <c r="M29" s="334">
        <v>0.1221</v>
      </c>
      <c r="N29" s="249">
        <v>6.66</v>
      </c>
      <c r="P29" s="249">
        <v>17.52</v>
      </c>
      <c r="Q29" s="249">
        <v>16.34</v>
      </c>
      <c r="R29" s="249">
        <v>16.09</v>
      </c>
      <c r="S29" s="249">
        <v>16.98</v>
      </c>
      <c r="T29" s="249">
        <v>15.989999999999998</v>
      </c>
      <c r="U29" s="249">
        <v>15.79</v>
      </c>
      <c r="V29" s="335">
        <v>10071179036319</v>
      </c>
      <c r="W29" s="250" t="s">
        <v>24</v>
      </c>
      <c r="X29" s="60">
        <v>231.88</v>
      </c>
      <c r="Y29" s="250">
        <v>2.0699999999999998</v>
      </c>
      <c r="Z29" s="249">
        <v>24.18</v>
      </c>
      <c r="AA29" s="249">
        <v>23</v>
      </c>
      <c r="AB29" s="249">
        <v>22.75</v>
      </c>
      <c r="AC29" s="249">
        <v>23.64</v>
      </c>
      <c r="AD29" s="249">
        <v>22.65</v>
      </c>
      <c r="AE29" s="249">
        <v>22.45</v>
      </c>
      <c r="AF29" s="249">
        <v>0</v>
      </c>
    </row>
    <row r="30" spans="1:32" x14ac:dyDescent="0.3">
      <c r="A30" s="10" t="s">
        <v>699</v>
      </c>
      <c r="B30" s="10" t="s">
        <v>725</v>
      </c>
      <c r="C30" s="250" t="s">
        <v>701</v>
      </c>
      <c r="D30" s="333">
        <v>10071179036333</v>
      </c>
      <c r="E30" s="250" t="s">
        <v>24</v>
      </c>
      <c r="F30" s="60">
        <v>30</v>
      </c>
      <c r="G30" s="60">
        <v>32</v>
      </c>
      <c r="H30" s="60">
        <v>171.42</v>
      </c>
      <c r="I30" s="250">
        <v>2.8</v>
      </c>
      <c r="J30" s="250">
        <v>100506</v>
      </c>
      <c r="K30" s="250" t="s">
        <v>701</v>
      </c>
      <c r="L30" s="60">
        <v>54.55</v>
      </c>
      <c r="M30" s="334">
        <v>0.1221</v>
      </c>
      <c r="N30" s="249">
        <v>6.66</v>
      </c>
      <c r="P30" s="249">
        <v>19.62</v>
      </c>
      <c r="Q30" s="249">
        <v>18.440000000000001</v>
      </c>
      <c r="R30" s="249">
        <v>18.190000000000001</v>
      </c>
      <c r="S30" s="249">
        <v>19.079999999999998</v>
      </c>
      <c r="T30" s="249">
        <v>18.09</v>
      </c>
      <c r="U30" s="249">
        <v>17.89</v>
      </c>
      <c r="V30" s="335">
        <v>10071179036333</v>
      </c>
      <c r="W30" s="250" t="s">
        <v>24</v>
      </c>
      <c r="X30" s="60">
        <v>171.42</v>
      </c>
      <c r="Y30" s="250">
        <v>2.8</v>
      </c>
      <c r="Z30" s="249">
        <v>26.28</v>
      </c>
      <c r="AA30" s="249">
        <v>25.1</v>
      </c>
      <c r="AB30" s="249">
        <v>24.85</v>
      </c>
      <c r="AC30" s="249">
        <v>25.74</v>
      </c>
      <c r="AD30" s="249">
        <v>24.75</v>
      </c>
      <c r="AE30" s="249">
        <v>24.55</v>
      </c>
      <c r="AF30" s="249">
        <v>0</v>
      </c>
    </row>
    <row r="31" spans="1:32" x14ac:dyDescent="0.3">
      <c r="A31" s="10" t="s">
        <v>699</v>
      </c>
      <c r="B31" s="10" t="s">
        <v>726</v>
      </c>
      <c r="C31" s="250" t="s">
        <v>701</v>
      </c>
      <c r="D31" s="333">
        <v>10071179036357</v>
      </c>
      <c r="E31" s="250" t="s">
        <v>24</v>
      </c>
      <c r="F31" s="60">
        <v>30</v>
      </c>
      <c r="G31" s="60">
        <v>32</v>
      </c>
      <c r="H31" s="60">
        <v>200.83</v>
      </c>
      <c r="I31" s="250">
        <v>2.39</v>
      </c>
      <c r="J31" s="250">
        <v>100506</v>
      </c>
      <c r="K31" s="250" t="s">
        <v>701</v>
      </c>
      <c r="L31" s="60">
        <v>54.55</v>
      </c>
      <c r="M31" s="334">
        <v>0.1221</v>
      </c>
      <c r="N31" s="249">
        <v>6.66</v>
      </c>
      <c r="P31" s="249">
        <v>19.32</v>
      </c>
      <c r="Q31" s="249">
        <v>18.14</v>
      </c>
      <c r="R31" s="249">
        <v>17.89</v>
      </c>
      <c r="S31" s="249">
        <v>18.78</v>
      </c>
      <c r="T31" s="249">
        <v>17.79</v>
      </c>
      <c r="U31" s="249">
        <v>17.59</v>
      </c>
      <c r="V31" s="335">
        <v>10071179036357</v>
      </c>
      <c r="W31" s="250" t="s">
        <v>24</v>
      </c>
      <c r="X31" s="60">
        <v>200.83</v>
      </c>
      <c r="Y31" s="250">
        <v>2.39</v>
      </c>
      <c r="Z31" s="249">
        <v>25.98</v>
      </c>
      <c r="AA31" s="249">
        <v>24.8</v>
      </c>
      <c r="AB31" s="249">
        <v>24.55</v>
      </c>
      <c r="AC31" s="249">
        <v>25.44</v>
      </c>
      <c r="AD31" s="249">
        <v>24.45</v>
      </c>
      <c r="AE31" s="249">
        <v>24.25</v>
      </c>
      <c r="AF31" s="249">
        <v>0</v>
      </c>
    </row>
    <row r="32" spans="1:32" x14ac:dyDescent="0.3">
      <c r="A32" s="10" t="s">
        <v>699</v>
      </c>
      <c r="B32" s="10" t="s">
        <v>727</v>
      </c>
      <c r="C32" s="250" t="s">
        <v>701</v>
      </c>
      <c r="D32" s="333">
        <v>10071179036715</v>
      </c>
      <c r="E32" s="250" t="s">
        <v>24</v>
      </c>
      <c r="F32" s="60">
        <v>30</v>
      </c>
      <c r="G32" s="60">
        <v>32</v>
      </c>
      <c r="H32" s="60">
        <v>189.72</v>
      </c>
      <c r="I32" s="250">
        <v>2.5299999999999998</v>
      </c>
      <c r="J32" s="250">
        <v>100506</v>
      </c>
      <c r="K32" s="250" t="s">
        <v>701</v>
      </c>
      <c r="L32" s="60">
        <v>54.55</v>
      </c>
      <c r="M32" s="334">
        <v>0.1221</v>
      </c>
      <c r="N32" s="249">
        <v>6.66</v>
      </c>
      <c r="P32" s="249">
        <v>16.919999999999998</v>
      </c>
      <c r="Q32" s="249">
        <v>15.739999999999998</v>
      </c>
      <c r="R32" s="249">
        <v>15.489999999999998</v>
      </c>
      <c r="S32" s="249">
        <v>16.38</v>
      </c>
      <c r="T32" s="249">
        <v>15.39</v>
      </c>
      <c r="U32" s="249">
        <v>15.190000000000001</v>
      </c>
      <c r="V32" s="335">
        <v>10071179036715</v>
      </c>
      <c r="W32" s="250" t="s">
        <v>24</v>
      </c>
      <c r="X32" s="60">
        <v>189.72</v>
      </c>
      <c r="Y32" s="250">
        <v>2.5299999999999998</v>
      </c>
      <c r="Z32" s="249">
        <v>23.58</v>
      </c>
      <c r="AA32" s="249">
        <v>22.4</v>
      </c>
      <c r="AB32" s="249">
        <v>22.15</v>
      </c>
      <c r="AC32" s="249">
        <v>23.04</v>
      </c>
      <c r="AD32" s="249">
        <v>22.05</v>
      </c>
      <c r="AE32" s="249">
        <v>21.85</v>
      </c>
      <c r="AF32" s="249">
        <v>0</v>
      </c>
    </row>
    <row r="33" spans="1:32" x14ac:dyDescent="0.3">
      <c r="A33" s="10" t="s">
        <v>699</v>
      </c>
      <c r="B33" s="10" t="s">
        <v>728</v>
      </c>
      <c r="C33" s="250" t="s">
        <v>701</v>
      </c>
      <c r="D33" s="333">
        <v>10071179036722</v>
      </c>
      <c r="E33" s="250" t="s">
        <v>24</v>
      </c>
      <c r="F33" s="60">
        <v>30</v>
      </c>
      <c r="G33" s="60">
        <v>32</v>
      </c>
      <c r="H33" s="60">
        <v>162.16</v>
      </c>
      <c r="I33" s="250">
        <v>2.96</v>
      </c>
      <c r="J33" s="250">
        <v>100506</v>
      </c>
      <c r="K33" s="250" t="s">
        <v>701</v>
      </c>
      <c r="L33" s="60">
        <v>54.55</v>
      </c>
      <c r="M33" s="334">
        <v>0.1221</v>
      </c>
      <c r="N33" s="249">
        <v>6.66</v>
      </c>
      <c r="P33" s="249">
        <v>18.12</v>
      </c>
      <c r="Q33" s="249">
        <v>16.940000000000001</v>
      </c>
      <c r="R33" s="249">
        <v>16.690000000000001</v>
      </c>
      <c r="S33" s="249">
        <v>17.579999999999998</v>
      </c>
      <c r="T33" s="249">
        <v>16.59</v>
      </c>
      <c r="U33" s="249">
        <v>16.39</v>
      </c>
      <c r="V33" s="335">
        <v>10071179036722</v>
      </c>
      <c r="W33" s="250" t="s">
        <v>24</v>
      </c>
      <c r="X33" s="60">
        <v>162.16</v>
      </c>
      <c r="Y33" s="250">
        <v>2.96</v>
      </c>
      <c r="Z33" s="249">
        <v>24.78</v>
      </c>
      <c r="AA33" s="249">
        <v>23.6</v>
      </c>
      <c r="AB33" s="249">
        <v>23.35</v>
      </c>
      <c r="AC33" s="249">
        <v>24.24</v>
      </c>
      <c r="AD33" s="249">
        <v>23.25</v>
      </c>
      <c r="AE33" s="249">
        <v>23.05</v>
      </c>
      <c r="AF33" s="249">
        <v>0</v>
      </c>
    </row>
    <row r="34" spans="1:32" x14ac:dyDescent="0.3">
      <c r="A34" s="10" t="s">
        <v>699</v>
      </c>
      <c r="B34" s="10" t="s">
        <v>729</v>
      </c>
      <c r="C34" s="250" t="s">
        <v>701</v>
      </c>
      <c r="D34" s="333">
        <v>10071179037927</v>
      </c>
      <c r="E34" s="250" t="s">
        <v>24</v>
      </c>
      <c r="F34" s="60">
        <v>15</v>
      </c>
      <c r="G34" s="60">
        <v>16.25</v>
      </c>
      <c r="H34" s="60">
        <v>71</v>
      </c>
      <c r="I34" s="250">
        <v>3.38</v>
      </c>
      <c r="J34" s="250">
        <v>100506</v>
      </c>
      <c r="K34" s="250" t="s">
        <v>701</v>
      </c>
      <c r="L34" s="60">
        <v>18.75</v>
      </c>
      <c r="M34" s="334">
        <v>0.1221</v>
      </c>
      <c r="N34" s="249">
        <v>2.29</v>
      </c>
      <c r="P34" s="249">
        <v>23.04</v>
      </c>
      <c r="Q34" s="249">
        <v>22.44</v>
      </c>
      <c r="R34" s="249">
        <v>22.310000000000002</v>
      </c>
      <c r="S34" s="249">
        <v>22.76</v>
      </c>
      <c r="T34" s="249">
        <v>22.26</v>
      </c>
      <c r="U34" s="249">
        <v>22.16</v>
      </c>
      <c r="V34" s="335">
        <v>10071179037927</v>
      </c>
      <c r="W34" s="250" t="s">
        <v>24</v>
      </c>
      <c r="X34" s="60">
        <v>71</v>
      </c>
      <c r="Y34" s="250">
        <v>3.38</v>
      </c>
      <c r="Z34" s="249">
        <v>25.33</v>
      </c>
      <c r="AA34" s="249">
        <v>24.73</v>
      </c>
      <c r="AB34" s="249">
        <v>24.6</v>
      </c>
      <c r="AC34" s="249">
        <v>25.05</v>
      </c>
      <c r="AD34" s="249">
        <v>24.55</v>
      </c>
      <c r="AE34" s="249">
        <v>24.45</v>
      </c>
      <c r="AF34" s="249">
        <v>0</v>
      </c>
    </row>
    <row r="35" spans="1:32" x14ac:dyDescent="0.3">
      <c r="A35" s="10" t="s">
        <v>699</v>
      </c>
      <c r="B35" s="10" t="s">
        <v>730</v>
      </c>
      <c r="C35" s="250" t="s">
        <v>701</v>
      </c>
      <c r="D35" s="333">
        <v>10071179042860</v>
      </c>
      <c r="E35" s="250" t="s">
        <v>24</v>
      </c>
      <c r="F35" s="60">
        <v>30</v>
      </c>
      <c r="G35" s="60">
        <v>32</v>
      </c>
      <c r="H35" s="60">
        <v>217.19</v>
      </c>
      <c r="I35" s="250">
        <v>2.21</v>
      </c>
      <c r="J35" s="250">
        <v>100506</v>
      </c>
      <c r="K35" s="250" t="s">
        <v>701</v>
      </c>
      <c r="L35" s="60">
        <v>54.55</v>
      </c>
      <c r="M35" s="334">
        <v>0.1221</v>
      </c>
      <c r="N35" s="249">
        <v>6.66</v>
      </c>
      <c r="P35" s="249">
        <v>22.02</v>
      </c>
      <c r="Q35" s="249">
        <v>20.84</v>
      </c>
      <c r="R35" s="249">
        <v>20.59</v>
      </c>
      <c r="S35" s="249">
        <v>21.48</v>
      </c>
      <c r="T35" s="249">
        <v>20.49</v>
      </c>
      <c r="U35" s="249">
        <v>20.29</v>
      </c>
      <c r="V35" s="335">
        <v>10071179042860</v>
      </c>
      <c r="W35" s="250" t="s">
        <v>24</v>
      </c>
      <c r="X35" s="60">
        <v>217.19</v>
      </c>
      <c r="Y35" s="250">
        <v>2.21</v>
      </c>
      <c r="Z35" s="249">
        <v>28.68</v>
      </c>
      <c r="AA35" s="249">
        <v>27.5</v>
      </c>
      <c r="AB35" s="249">
        <v>27.25</v>
      </c>
      <c r="AC35" s="249">
        <v>28.14</v>
      </c>
      <c r="AD35" s="249">
        <v>27.15</v>
      </c>
      <c r="AE35" s="249">
        <v>26.95</v>
      </c>
      <c r="AF35" s="249">
        <v>0</v>
      </c>
    </row>
    <row r="36" spans="1:32" x14ac:dyDescent="0.3">
      <c r="A36" s="10" t="s">
        <v>699</v>
      </c>
      <c r="B36" s="10" t="s">
        <v>731</v>
      </c>
      <c r="C36" s="250" t="s">
        <v>701</v>
      </c>
      <c r="D36" s="333">
        <v>10071179043218</v>
      </c>
      <c r="E36" s="250" t="s">
        <v>24</v>
      </c>
      <c r="F36" s="60">
        <v>30</v>
      </c>
      <c r="G36" s="60">
        <v>32</v>
      </c>
      <c r="H36" s="60">
        <v>190.47</v>
      </c>
      <c r="I36" s="250">
        <v>2.52</v>
      </c>
      <c r="J36" s="250">
        <v>100506</v>
      </c>
      <c r="K36" s="250" t="s">
        <v>701</v>
      </c>
      <c r="L36" s="60">
        <v>54.55</v>
      </c>
      <c r="M36" s="334">
        <v>0.1221</v>
      </c>
      <c r="N36" s="249">
        <v>6.66</v>
      </c>
      <c r="P36" s="249">
        <v>16.02</v>
      </c>
      <c r="Q36" s="249">
        <v>14.84</v>
      </c>
      <c r="R36" s="249">
        <v>14.59</v>
      </c>
      <c r="S36" s="249">
        <v>15.48</v>
      </c>
      <c r="T36" s="249">
        <v>14.489999999999998</v>
      </c>
      <c r="U36" s="249">
        <v>14.29</v>
      </c>
      <c r="V36" s="335">
        <v>10071179043218</v>
      </c>
      <c r="W36" s="250" t="s">
        <v>24</v>
      </c>
      <c r="X36" s="60">
        <v>190.47</v>
      </c>
      <c r="Y36" s="250">
        <v>2.52</v>
      </c>
      <c r="Z36" s="249">
        <v>22.68</v>
      </c>
      <c r="AA36" s="249">
        <v>21.5</v>
      </c>
      <c r="AB36" s="249">
        <v>21.25</v>
      </c>
      <c r="AC36" s="249">
        <v>22.14</v>
      </c>
      <c r="AD36" s="249">
        <v>21.15</v>
      </c>
      <c r="AE36" s="249">
        <v>20.95</v>
      </c>
      <c r="AF36" s="249">
        <v>0</v>
      </c>
    </row>
    <row r="37" spans="1:32" x14ac:dyDescent="0.3">
      <c r="A37" s="10" t="s">
        <v>699</v>
      </c>
      <c r="B37" s="10" t="s">
        <v>732</v>
      </c>
      <c r="C37" s="250" t="s">
        <v>701</v>
      </c>
      <c r="D37" s="333">
        <v>10071179046158</v>
      </c>
      <c r="E37" s="250" t="s">
        <v>24</v>
      </c>
      <c r="F37" s="60">
        <v>30</v>
      </c>
      <c r="G37" s="60">
        <v>32</v>
      </c>
      <c r="H37" s="60">
        <v>198.34</v>
      </c>
      <c r="I37" s="250">
        <v>2.42</v>
      </c>
      <c r="J37" s="250">
        <v>100506</v>
      </c>
      <c r="K37" s="250" t="s">
        <v>701</v>
      </c>
      <c r="L37" s="60">
        <v>54.55</v>
      </c>
      <c r="M37" s="334">
        <v>0.1221</v>
      </c>
      <c r="N37" s="249">
        <v>6.66</v>
      </c>
      <c r="P37" s="249">
        <v>25.62</v>
      </c>
      <c r="Q37" s="249">
        <v>24.44</v>
      </c>
      <c r="R37" s="249">
        <v>24.19</v>
      </c>
      <c r="S37" s="249">
        <v>25.08</v>
      </c>
      <c r="T37" s="249">
        <v>24.09</v>
      </c>
      <c r="U37" s="249">
        <v>23.89</v>
      </c>
      <c r="V37" s="335">
        <v>10071179046158</v>
      </c>
      <c r="W37" s="250" t="s">
        <v>24</v>
      </c>
      <c r="X37" s="60">
        <v>198.34</v>
      </c>
      <c r="Y37" s="250">
        <v>2.42</v>
      </c>
      <c r="Z37" s="249">
        <v>32.28</v>
      </c>
      <c r="AA37" s="249">
        <v>31.1</v>
      </c>
      <c r="AB37" s="249">
        <v>30.85</v>
      </c>
      <c r="AC37" s="249">
        <v>31.74</v>
      </c>
      <c r="AD37" s="249">
        <v>30.75</v>
      </c>
      <c r="AE37" s="249">
        <v>30.55</v>
      </c>
      <c r="AF37" s="249">
        <v>0</v>
      </c>
    </row>
    <row r="38" spans="1:32" x14ac:dyDescent="0.3">
      <c r="A38" s="10" t="s">
        <v>699</v>
      </c>
      <c r="B38" s="10" t="s">
        <v>733</v>
      </c>
      <c r="C38" s="250" t="s">
        <v>701</v>
      </c>
      <c r="D38" s="333">
        <v>10071179221227</v>
      </c>
      <c r="E38" s="250" t="s">
        <v>24</v>
      </c>
      <c r="F38" s="60">
        <v>30</v>
      </c>
      <c r="G38" s="60">
        <v>32</v>
      </c>
      <c r="H38" s="60">
        <v>242.42</v>
      </c>
      <c r="I38" s="250">
        <v>1.98</v>
      </c>
      <c r="J38" s="250">
        <v>100506</v>
      </c>
      <c r="K38" s="250" t="s">
        <v>701</v>
      </c>
      <c r="L38" s="60">
        <v>54.55</v>
      </c>
      <c r="M38" s="334">
        <v>0.1221</v>
      </c>
      <c r="N38" s="249">
        <v>6.66</v>
      </c>
      <c r="P38" s="249">
        <v>11.82</v>
      </c>
      <c r="Q38" s="249">
        <v>10.64</v>
      </c>
      <c r="R38" s="249">
        <v>10.39</v>
      </c>
      <c r="S38" s="249">
        <v>11.280000000000001</v>
      </c>
      <c r="T38" s="249">
        <v>10.29</v>
      </c>
      <c r="U38" s="249">
        <v>10.09</v>
      </c>
      <c r="V38" s="335">
        <v>10071179221227</v>
      </c>
      <c r="W38" s="250" t="s">
        <v>24</v>
      </c>
      <c r="X38" s="60">
        <v>242.42</v>
      </c>
      <c r="Y38" s="250">
        <v>1.98</v>
      </c>
      <c r="Z38" s="249">
        <v>18.48</v>
      </c>
      <c r="AA38" s="249">
        <v>17.3</v>
      </c>
      <c r="AB38" s="249">
        <v>17.05</v>
      </c>
      <c r="AC38" s="249">
        <v>17.940000000000001</v>
      </c>
      <c r="AD38" s="249">
        <v>16.95</v>
      </c>
      <c r="AE38" s="249">
        <v>16.75</v>
      </c>
      <c r="AF38" s="249">
        <v>0</v>
      </c>
    </row>
    <row r="39" spans="1:32" x14ac:dyDescent="0.3">
      <c r="A39" s="10" t="s">
        <v>699</v>
      </c>
      <c r="B39" s="10" t="s">
        <v>734</v>
      </c>
      <c r="C39" s="250" t="s">
        <v>701</v>
      </c>
      <c r="D39" s="333">
        <v>10071179221241</v>
      </c>
      <c r="E39" s="250" t="s">
        <v>24</v>
      </c>
      <c r="F39" s="60">
        <v>27</v>
      </c>
      <c r="G39" s="60">
        <v>29</v>
      </c>
      <c r="H39" s="60">
        <v>191.15</v>
      </c>
      <c r="I39" s="250">
        <v>2.2599999999999998</v>
      </c>
      <c r="J39" s="250">
        <v>100506</v>
      </c>
      <c r="K39" s="250" t="s">
        <v>701</v>
      </c>
      <c r="L39" s="60">
        <v>49.1</v>
      </c>
      <c r="M39" s="334">
        <v>0.1221</v>
      </c>
      <c r="N39" s="249">
        <v>6</v>
      </c>
      <c r="P39" s="249">
        <v>11.739999999999998</v>
      </c>
      <c r="Q39" s="249">
        <v>10.670000000000002</v>
      </c>
      <c r="R39" s="249">
        <v>10.45</v>
      </c>
      <c r="S39" s="249">
        <v>11.25</v>
      </c>
      <c r="T39" s="249">
        <v>10.350000000000001</v>
      </c>
      <c r="U39" s="249">
        <v>10.18</v>
      </c>
      <c r="V39" s="335">
        <v>10071179221241</v>
      </c>
      <c r="W39" s="250" t="s">
        <v>24</v>
      </c>
      <c r="X39" s="60">
        <v>191.15</v>
      </c>
      <c r="Y39" s="250">
        <v>2.2599999999999998</v>
      </c>
      <c r="Z39" s="249">
        <v>17.739999999999998</v>
      </c>
      <c r="AA39" s="249">
        <v>16.670000000000002</v>
      </c>
      <c r="AB39" s="249">
        <v>16.45</v>
      </c>
      <c r="AC39" s="249">
        <v>17.25</v>
      </c>
      <c r="AD39" s="249">
        <v>16.350000000000001</v>
      </c>
      <c r="AE39" s="249">
        <v>16.18</v>
      </c>
      <c r="AF39" s="249">
        <v>0</v>
      </c>
    </row>
    <row r="40" spans="1:32" x14ac:dyDescent="0.3">
      <c r="A40" s="10" t="s">
        <v>699</v>
      </c>
      <c r="B40" s="10" t="s">
        <v>735</v>
      </c>
      <c r="C40" s="250" t="s">
        <v>701</v>
      </c>
      <c r="D40" s="333">
        <v>10071179231165</v>
      </c>
      <c r="E40" s="250" t="s">
        <v>24</v>
      </c>
      <c r="F40" s="60">
        <v>30</v>
      </c>
      <c r="G40" s="60">
        <v>32</v>
      </c>
      <c r="H40" s="60">
        <v>158.94</v>
      </c>
      <c r="I40" s="250">
        <v>3.02</v>
      </c>
      <c r="J40" s="250">
        <v>100506</v>
      </c>
      <c r="K40" s="250" t="s">
        <v>701</v>
      </c>
      <c r="L40" s="60">
        <v>54.55</v>
      </c>
      <c r="M40" s="334">
        <v>0.1221</v>
      </c>
      <c r="N40" s="249">
        <v>6.66</v>
      </c>
      <c r="P40" s="249">
        <v>17.22</v>
      </c>
      <c r="Q40" s="249">
        <v>16.04</v>
      </c>
      <c r="R40" s="249">
        <v>15.79</v>
      </c>
      <c r="S40" s="249">
        <v>16.68</v>
      </c>
      <c r="T40" s="249">
        <v>15.690000000000001</v>
      </c>
      <c r="U40" s="249">
        <v>15.489999999999998</v>
      </c>
      <c r="V40" s="335">
        <v>10071179231165</v>
      </c>
      <c r="W40" s="250" t="s">
        <v>24</v>
      </c>
      <c r="X40" s="60">
        <v>158.94</v>
      </c>
      <c r="Y40" s="250">
        <v>3.02</v>
      </c>
      <c r="Z40" s="249">
        <v>23.88</v>
      </c>
      <c r="AA40" s="249">
        <v>22.7</v>
      </c>
      <c r="AB40" s="249">
        <v>22.45</v>
      </c>
      <c r="AC40" s="249">
        <v>23.34</v>
      </c>
      <c r="AD40" s="249">
        <v>22.35</v>
      </c>
      <c r="AE40" s="249">
        <v>22.15</v>
      </c>
      <c r="AF40" s="249">
        <v>0</v>
      </c>
    </row>
    <row r="41" spans="1:32" x14ac:dyDescent="0.3">
      <c r="A41" s="10" t="s">
        <v>699</v>
      </c>
      <c r="B41" s="10" t="s">
        <v>736</v>
      </c>
      <c r="C41" s="250" t="s">
        <v>701</v>
      </c>
      <c r="D41" s="333">
        <v>10071179231172</v>
      </c>
      <c r="E41" s="250" t="s">
        <v>24</v>
      </c>
      <c r="F41" s="60">
        <v>27</v>
      </c>
      <c r="G41" s="60">
        <v>29</v>
      </c>
      <c r="H41" s="60">
        <v>143.04</v>
      </c>
      <c r="I41" s="250">
        <v>3.02</v>
      </c>
      <c r="J41" s="250">
        <v>100506</v>
      </c>
      <c r="K41" s="250" t="s">
        <v>701</v>
      </c>
      <c r="L41" s="60">
        <v>49.1</v>
      </c>
      <c r="M41" s="334">
        <v>0.1221</v>
      </c>
      <c r="N41" s="249">
        <v>6</v>
      </c>
      <c r="P41" s="249">
        <v>16.329999999999998</v>
      </c>
      <c r="Q41" s="249">
        <v>15.260000000000002</v>
      </c>
      <c r="R41" s="249">
        <v>15.04</v>
      </c>
      <c r="S41" s="249">
        <v>15.84</v>
      </c>
      <c r="T41" s="249">
        <v>14.940000000000001</v>
      </c>
      <c r="U41" s="249">
        <v>14.77</v>
      </c>
      <c r="V41" s="335">
        <v>10071179231172</v>
      </c>
      <c r="W41" s="250" t="s">
        <v>24</v>
      </c>
      <c r="X41" s="60">
        <v>143.04</v>
      </c>
      <c r="Y41" s="250">
        <v>3.02</v>
      </c>
      <c r="Z41" s="249">
        <v>22.33</v>
      </c>
      <c r="AA41" s="249">
        <v>21.26</v>
      </c>
      <c r="AB41" s="249">
        <v>21.04</v>
      </c>
      <c r="AC41" s="249">
        <v>21.84</v>
      </c>
      <c r="AD41" s="249">
        <v>20.94</v>
      </c>
      <c r="AE41" s="249">
        <v>20.77</v>
      </c>
      <c r="AF41" s="249">
        <v>0</v>
      </c>
    </row>
    <row r="42" spans="1:32" x14ac:dyDescent="0.3">
      <c r="A42" s="10" t="s">
        <v>699</v>
      </c>
      <c r="B42" s="10" t="s">
        <v>737</v>
      </c>
      <c r="C42" s="250" t="s">
        <v>701</v>
      </c>
      <c r="D42" s="333">
        <v>10071179231264</v>
      </c>
      <c r="E42" s="250" t="s">
        <v>24</v>
      </c>
      <c r="F42" s="60">
        <v>17</v>
      </c>
      <c r="G42" s="60">
        <v>19</v>
      </c>
      <c r="H42" s="60">
        <v>92.73</v>
      </c>
      <c r="I42" s="250">
        <v>2.89</v>
      </c>
      <c r="J42" s="250">
        <v>100506</v>
      </c>
      <c r="K42" s="250" t="s">
        <v>701</v>
      </c>
      <c r="L42" s="60">
        <v>30.91</v>
      </c>
      <c r="M42" s="334">
        <v>0.1221</v>
      </c>
      <c r="N42" s="249">
        <v>3.77</v>
      </c>
      <c r="P42" s="249">
        <v>27.91</v>
      </c>
      <c r="Q42" s="249">
        <v>27.21</v>
      </c>
      <c r="R42" s="249">
        <v>27.06</v>
      </c>
      <c r="S42" s="249">
        <v>27.59</v>
      </c>
      <c r="T42" s="249">
        <v>27</v>
      </c>
      <c r="U42" s="249">
        <v>26.88</v>
      </c>
      <c r="V42" s="335">
        <v>10071179231264</v>
      </c>
      <c r="W42" s="250" t="s">
        <v>24</v>
      </c>
      <c r="X42" s="60">
        <v>92.73</v>
      </c>
      <c r="Y42" s="250">
        <v>2.89</v>
      </c>
      <c r="Z42" s="249">
        <v>31.68</v>
      </c>
      <c r="AA42" s="249">
        <v>30.98</v>
      </c>
      <c r="AB42" s="249">
        <v>30.83</v>
      </c>
      <c r="AC42" s="249">
        <v>31.36</v>
      </c>
      <c r="AD42" s="249">
        <v>30.77</v>
      </c>
      <c r="AE42" s="249">
        <v>30.65</v>
      </c>
      <c r="AF42" s="249">
        <v>0</v>
      </c>
    </row>
    <row r="43" spans="1:32" x14ac:dyDescent="0.3">
      <c r="A43" s="10" t="s">
        <v>699</v>
      </c>
      <c r="B43" s="10" t="s">
        <v>738</v>
      </c>
      <c r="C43" s="250" t="s">
        <v>701</v>
      </c>
      <c r="D43" s="333">
        <v>10071179238010</v>
      </c>
      <c r="E43" s="250" t="s">
        <v>24</v>
      </c>
      <c r="F43" s="60">
        <v>30</v>
      </c>
      <c r="G43" s="60">
        <v>32</v>
      </c>
      <c r="H43" s="60">
        <v>178.43</v>
      </c>
      <c r="I43" s="250">
        <v>2.69</v>
      </c>
      <c r="J43" s="250">
        <v>100506</v>
      </c>
      <c r="K43" s="250" t="s">
        <v>701</v>
      </c>
      <c r="L43" s="60">
        <v>54.55</v>
      </c>
      <c r="M43" s="334">
        <v>0.1221</v>
      </c>
      <c r="N43" s="249">
        <v>6.66</v>
      </c>
      <c r="P43" s="249">
        <v>13.620000000000001</v>
      </c>
      <c r="Q43" s="249">
        <v>12.440000000000001</v>
      </c>
      <c r="R43" s="249">
        <v>12.190000000000001</v>
      </c>
      <c r="S43" s="249">
        <v>13.079999999999998</v>
      </c>
      <c r="T43" s="249">
        <v>12.09</v>
      </c>
      <c r="U43" s="249">
        <v>11.89</v>
      </c>
      <c r="V43" s="335">
        <v>10071179238010</v>
      </c>
      <c r="W43" s="250" t="s">
        <v>24</v>
      </c>
      <c r="X43" s="60">
        <v>178.43</v>
      </c>
      <c r="Y43" s="250">
        <v>2.69</v>
      </c>
      <c r="Z43" s="249">
        <v>20.28</v>
      </c>
      <c r="AA43" s="249">
        <v>19.100000000000001</v>
      </c>
      <c r="AB43" s="249">
        <v>18.850000000000001</v>
      </c>
      <c r="AC43" s="249">
        <v>19.739999999999998</v>
      </c>
      <c r="AD43" s="249">
        <v>18.75</v>
      </c>
      <c r="AE43" s="249">
        <v>18.55</v>
      </c>
      <c r="AF43" s="249">
        <v>0</v>
      </c>
    </row>
    <row r="44" spans="1:32" x14ac:dyDescent="0.3">
      <c r="A44" s="10" t="s">
        <v>699</v>
      </c>
      <c r="B44" s="10" t="s">
        <v>739</v>
      </c>
      <c r="C44" s="250" t="s">
        <v>701</v>
      </c>
      <c r="D44" s="333">
        <v>10071179238027</v>
      </c>
      <c r="E44" s="250" t="s">
        <v>24</v>
      </c>
      <c r="F44" s="60">
        <v>30</v>
      </c>
      <c r="G44" s="60">
        <v>32</v>
      </c>
      <c r="H44" s="60">
        <v>178.43</v>
      </c>
      <c r="I44" s="250">
        <v>2.69</v>
      </c>
      <c r="J44" s="250">
        <v>100506</v>
      </c>
      <c r="K44" s="250" t="s">
        <v>701</v>
      </c>
      <c r="L44" s="60">
        <v>54.55</v>
      </c>
      <c r="M44" s="334">
        <v>0.1221</v>
      </c>
      <c r="N44" s="249">
        <v>6.66</v>
      </c>
      <c r="P44" s="249">
        <v>14.82</v>
      </c>
      <c r="Q44" s="249">
        <v>13.64</v>
      </c>
      <c r="R44" s="249">
        <v>13.39</v>
      </c>
      <c r="S44" s="249">
        <v>14.280000000000001</v>
      </c>
      <c r="T44" s="249">
        <v>13.29</v>
      </c>
      <c r="U44" s="249">
        <v>13.09</v>
      </c>
      <c r="V44" s="335">
        <v>10071179238027</v>
      </c>
      <c r="W44" s="250" t="s">
        <v>24</v>
      </c>
      <c r="X44" s="60">
        <v>178.43</v>
      </c>
      <c r="Y44" s="250">
        <v>2.69</v>
      </c>
      <c r="Z44" s="249">
        <v>21.48</v>
      </c>
      <c r="AA44" s="249">
        <v>20.3</v>
      </c>
      <c r="AB44" s="249">
        <v>20.05</v>
      </c>
      <c r="AC44" s="249">
        <v>20.94</v>
      </c>
      <c r="AD44" s="249">
        <v>19.95</v>
      </c>
      <c r="AE44" s="249">
        <v>19.75</v>
      </c>
      <c r="AF44" s="249">
        <v>0</v>
      </c>
    </row>
    <row r="45" spans="1:32" x14ac:dyDescent="0.3">
      <c r="A45" s="10" t="s">
        <v>699</v>
      </c>
      <c r="B45" s="10" t="s">
        <v>740</v>
      </c>
      <c r="C45" s="250" t="s">
        <v>701</v>
      </c>
      <c r="D45" s="333">
        <v>10071179239932</v>
      </c>
      <c r="E45" s="250" t="s">
        <v>24</v>
      </c>
      <c r="F45" s="60">
        <v>30</v>
      </c>
      <c r="G45" s="60">
        <v>32</v>
      </c>
      <c r="H45" s="60">
        <v>242.42</v>
      </c>
      <c r="I45" s="250">
        <v>1.98</v>
      </c>
      <c r="J45" s="250">
        <v>100506</v>
      </c>
      <c r="K45" s="250" t="s">
        <v>701</v>
      </c>
      <c r="L45" s="60">
        <v>54.55</v>
      </c>
      <c r="M45" s="334">
        <v>0.1221</v>
      </c>
      <c r="N45" s="249">
        <v>6.66</v>
      </c>
      <c r="P45" s="249">
        <v>22.62</v>
      </c>
      <c r="Q45" s="249">
        <v>21.44</v>
      </c>
      <c r="R45" s="249">
        <v>21.19</v>
      </c>
      <c r="S45" s="249">
        <v>22.08</v>
      </c>
      <c r="T45" s="249">
        <v>21.09</v>
      </c>
      <c r="U45" s="249">
        <v>20.89</v>
      </c>
      <c r="V45" s="335">
        <v>10071179239932</v>
      </c>
      <c r="W45" s="250" t="s">
        <v>24</v>
      </c>
      <c r="X45" s="60">
        <v>242.42</v>
      </c>
      <c r="Y45" s="250">
        <v>1.98</v>
      </c>
      <c r="Z45" s="249">
        <v>29.28</v>
      </c>
      <c r="AA45" s="249">
        <v>28.1</v>
      </c>
      <c r="AB45" s="249">
        <v>27.85</v>
      </c>
      <c r="AC45" s="249">
        <v>28.74</v>
      </c>
      <c r="AD45" s="249">
        <v>27.75</v>
      </c>
      <c r="AE45" s="249">
        <v>27.55</v>
      </c>
      <c r="AF45" s="249">
        <v>0</v>
      </c>
    </row>
    <row r="46" spans="1:32" x14ac:dyDescent="0.3">
      <c r="A46" s="10" t="s">
        <v>699</v>
      </c>
      <c r="B46" s="10" t="s">
        <v>741</v>
      </c>
      <c r="C46" s="250" t="s">
        <v>701</v>
      </c>
      <c r="D46" s="333">
        <v>10071179259312</v>
      </c>
      <c r="E46" s="250" t="s">
        <v>24</v>
      </c>
      <c r="F46" s="60">
        <v>30</v>
      </c>
      <c r="G46" s="60">
        <v>32</v>
      </c>
      <c r="H46" s="60">
        <v>209.6</v>
      </c>
      <c r="I46" s="250">
        <v>2.29</v>
      </c>
      <c r="J46" s="250">
        <v>100506</v>
      </c>
      <c r="K46" s="250" t="s">
        <v>701</v>
      </c>
      <c r="L46" s="60">
        <v>54.55</v>
      </c>
      <c r="M46" s="334">
        <v>0.1221</v>
      </c>
      <c r="N46" s="249">
        <v>6.66</v>
      </c>
      <c r="P46" s="249">
        <v>15.719999999999999</v>
      </c>
      <c r="Q46" s="249">
        <v>14.54</v>
      </c>
      <c r="R46" s="249">
        <v>14.29</v>
      </c>
      <c r="S46" s="249">
        <v>15.18</v>
      </c>
      <c r="T46" s="249">
        <v>14.190000000000001</v>
      </c>
      <c r="U46" s="249">
        <v>13.989999999999998</v>
      </c>
      <c r="V46" s="335">
        <v>10071179259312</v>
      </c>
      <c r="W46" s="250" t="s">
        <v>24</v>
      </c>
      <c r="X46" s="60">
        <v>209.6</v>
      </c>
      <c r="Y46" s="250">
        <v>2.29</v>
      </c>
      <c r="Z46" s="249">
        <v>22.38</v>
      </c>
      <c r="AA46" s="249">
        <v>21.2</v>
      </c>
      <c r="AB46" s="249">
        <v>20.95</v>
      </c>
      <c r="AC46" s="249">
        <v>21.84</v>
      </c>
      <c r="AD46" s="249">
        <v>20.85</v>
      </c>
      <c r="AE46" s="249">
        <v>20.65</v>
      </c>
      <c r="AF46" s="249">
        <v>0</v>
      </c>
    </row>
    <row r="47" spans="1:32" x14ac:dyDescent="0.3">
      <c r="A47" s="10" t="s">
        <v>699</v>
      </c>
      <c r="B47" s="10" t="s">
        <v>742</v>
      </c>
      <c r="C47" s="250" t="s">
        <v>701</v>
      </c>
      <c r="D47" s="333">
        <v>10071179259411</v>
      </c>
      <c r="E47" s="250" t="s">
        <v>24</v>
      </c>
      <c r="F47" s="60">
        <v>30</v>
      </c>
      <c r="G47" s="60">
        <v>32</v>
      </c>
      <c r="H47" s="60">
        <v>209.6</v>
      </c>
      <c r="I47" s="250">
        <v>2.29</v>
      </c>
      <c r="J47" s="250">
        <v>100506</v>
      </c>
      <c r="K47" s="250" t="s">
        <v>701</v>
      </c>
      <c r="L47" s="60">
        <v>54.55</v>
      </c>
      <c r="M47" s="334">
        <v>0.1221</v>
      </c>
      <c r="N47" s="249">
        <v>6.66</v>
      </c>
      <c r="P47" s="249">
        <v>15.719999999999999</v>
      </c>
      <c r="Q47" s="249">
        <v>14.54</v>
      </c>
      <c r="R47" s="249">
        <v>14.29</v>
      </c>
      <c r="S47" s="249">
        <v>15.18</v>
      </c>
      <c r="T47" s="249">
        <v>14.190000000000001</v>
      </c>
      <c r="U47" s="249">
        <v>13.989999999999998</v>
      </c>
      <c r="V47" s="335">
        <v>10071179259411</v>
      </c>
      <c r="W47" s="250" t="s">
        <v>24</v>
      </c>
      <c r="X47" s="60">
        <v>209.6</v>
      </c>
      <c r="Y47" s="250">
        <v>2.29</v>
      </c>
      <c r="Z47" s="249">
        <v>22.38</v>
      </c>
      <c r="AA47" s="249">
        <v>21.2</v>
      </c>
      <c r="AB47" s="249">
        <v>20.95</v>
      </c>
      <c r="AC47" s="249">
        <v>21.84</v>
      </c>
      <c r="AD47" s="249">
        <v>20.85</v>
      </c>
      <c r="AE47" s="249">
        <v>20.65</v>
      </c>
      <c r="AF47" s="249">
        <v>0</v>
      </c>
    </row>
    <row r="48" spans="1:32" x14ac:dyDescent="0.3">
      <c r="A48" s="10" t="s">
        <v>699</v>
      </c>
      <c r="B48" s="10" t="s">
        <v>743</v>
      </c>
      <c r="C48" s="250" t="s">
        <v>701</v>
      </c>
      <c r="D48" s="333">
        <v>10071179259435</v>
      </c>
      <c r="E48" s="250" t="s">
        <v>24</v>
      </c>
      <c r="F48" s="60">
        <v>30</v>
      </c>
      <c r="G48" s="60">
        <v>32</v>
      </c>
      <c r="H48" s="60">
        <v>242.42</v>
      </c>
      <c r="I48" s="250">
        <v>1.98</v>
      </c>
      <c r="J48" s="250">
        <v>100506</v>
      </c>
      <c r="K48" s="250" t="s">
        <v>701</v>
      </c>
      <c r="L48" s="60">
        <v>54.55</v>
      </c>
      <c r="M48" s="334">
        <v>0.1221</v>
      </c>
      <c r="N48" s="249">
        <v>6.66</v>
      </c>
      <c r="P48" s="249">
        <v>15.719999999999999</v>
      </c>
      <c r="Q48" s="249">
        <v>14.54</v>
      </c>
      <c r="R48" s="249">
        <v>14.29</v>
      </c>
      <c r="S48" s="249">
        <v>15.18</v>
      </c>
      <c r="T48" s="249">
        <v>14.190000000000001</v>
      </c>
      <c r="U48" s="249">
        <v>13.989999999999998</v>
      </c>
      <c r="V48" s="335">
        <v>10071179259435</v>
      </c>
      <c r="W48" s="250" t="s">
        <v>24</v>
      </c>
      <c r="X48" s="60">
        <v>242.42</v>
      </c>
      <c r="Y48" s="250">
        <v>1.98</v>
      </c>
      <c r="Z48" s="249">
        <v>22.38</v>
      </c>
      <c r="AA48" s="249">
        <v>21.2</v>
      </c>
      <c r="AB48" s="249">
        <v>20.95</v>
      </c>
      <c r="AC48" s="249">
        <v>21.84</v>
      </c>
      <c r="AD48" s="249">
        <v>20.85</v>
      </c>
      <c r="AE48" s="249">
        <v>20.65</v>
      </c>
      <c r="AF48" s="249">
        <v>0</v>
      </c>
    </row>
    <row r="49" spans="1:32" x14ac:dyDescent="0.3">
      <c r="A49" s="10" t="s">
        <v>699</v>
      </c>
      <c r="B49" s="10" t="s">
        <v>744</v>
      </c>
      <c r="C49" s="250" t="s">
        <v>701</v>
      </c>
      <c r="D49" s="333">
        <v>10071179280224</v>
      </c>
      <c r="E49" s="250" t="s">
        <v>24</v>
      </c>
      <c r="F49" s="60">
        <v>30</v>
      </c>
      <c r="G49" s="60">
        <v>31.75</v>
      </c>
      <c r="H49" s="60">
        <v>106.66</v>
      </c>
      <c r="I49" s="250">
        <v>4.5</v>
      </c>
      <c r="J49" s="250">
        <v>100506</v>
      </c>
      <c r="K49" s="250" t="s">
        <v>701</v>
      </c>
      <c r="L49" s="60">
        <v>54.55</v>
      </c>
      <c r="M49" s="334">
        <v>0.1221</v>
      </c>
      <c r="N49" s="249">
        <v>6.66</v>
      </c>
      <c r="P49" s="249">
        <v>18.079999999999998</v>
      </c>
      <c r="Q49" s="249">
        <v>16.91</v>
      </c>
      <c r="R49" s="249">
        <v>16.669999999999998</v>
      </c>
      <c r="S49" s="249">
        <v>17.55</v>
      </c>
      <c r="T49" s="249">
        <v>16.559999999999999</v>
      </c>
      <c r="U49" s="249">
        <v>16.37</v>
      </c>
      <c r="V49" s="335">
        <v>10071179280224</v>
      </c>
      <c r="W49" s="250" t="s">
        <v>24</v>
      </c>
      <c r="X49" s="60">
        <v>106.66</v>
      </c>
      <c r="Y49" s="250">
        <v>4.5</v>
      </c>
      <c r="Z49" s="249">
        <v>24.74</v>
      </c>
      <c r="AA49" s="249">
        <v>23.57</v>
      </c>
      <c r="AB49" s="249">
        <v>23.33</v>
      </c>
      <c r="AC49" s="249">
        <v>24.21</v>
      </c>
      <c r="AD49" s="249">
        <v>23.22</v>
      </c>
      <c r="AE49" s="249">
        <v>23.03</v>
      </c>
      <c r="AF49" s="249">
        <v>0</v>
      </c>
    </row>
    <row r="50" spans="1:32" x14ac:dyDescent="0.3">
      <c r="A50" s="10" t="s">
        <v>699</v>
      </c>
      <c r="B50" s="10" t="s">
        <v>745</v>
      </c>
      <c r="C50" s="250" t="s">
        <v>701</v>
      </c>
      <c r="D50" s="333">
        <v>10071179283010</v>
      </c>
      <c r="E50" s="250" t="s">
        <v>24</v>
      </c>
      <c r="F50" s="60">
        <v>30</v>
      </c>
      <c r="G50" s="60">
        <v>32</v>
      </c>
      <c r="H50" s="60">
        <v>106.66</v>
      </c>
      <c r="I50" s="250">
        <v>4.5</v>
      </c>
      <c r="J50" s="250">
        <v>100506</v>
      </c>
      <c r="K50" s="250" t="s">
        <v>701</v>
      </c>
      <c r="L50" s="60">
        <v>54.55</v>
      </c>
      <c r="M50" s="334">
        <v>0.1221</v>
      </c>
      <c r="N50" s="249">
        <v>6.66</v>
      </c>
      <c r="P50" s="249">
        <v>17.82</v>
      </c>
      <c r="Q50" s="249">
        <v>16.64</v>
      </c>
      <c r="R50" s="249">
        <v>16.39</v>
      </c>
      <c r="S50" s="249">
        <v>17.28</v>
      </c>
      <c r="T50" s="249">
        <v>16.29</v>
      </c>
      <c r="U50" s="249">
        <v>16.09</v>
      </c>
      <c r="V50" s="335">
        <v>10071179283010</v>
      </c>
      <c r="W50" s="250" t="s">
        <v>24</v>
      </c>
      <c r="X50" s="60">
        <v>106.66</v>
      </c>
      <c r="Y50" s="250">
        <v>4.5</v>
      </c>
      <c r="Z50" s="249">
        <v>24.48</v>
      </c>
      <c r="AA50" s="249">
        <v>23.3</v>
      </c>
      <c r="AB50" s="249">
        <v>23.05</v>
      </c>
      <c r="AC50" s="249">
        <v>23.94</v>
      </c>
      <c r="AD50" s="249">
        <v>22.95</v>
      </c>
      <c r="AE50" s="249">
        <v>22.75</v>
      </c>
      <c r="AF50" s="249">
        <v>0</v>
      </c>
    </row>
    <row r="51" spans="1:32" x14ac:dyDescent="0.3">
      <c r="A51" s="10" t="s">
        <v>699</v>
      </c>
      <c r="B51" s="10" t="s">
        <v>746</v>
      </c>
      <c r="C51" s="250" t="s">
        <v>701</v>
      </c>
      <c r="D51" s="333">
        <v>10071179299028</v>
      </c>
      <c r="E51" s="250" t="s">
        <v>24</v>
      </c>
      <c r="F51" s="60">
        <v>20</v>
      </c>
      <c r="G51" s="60">
        <v>21</v>
      </c>
      <c r="H51" s="60">
        <v>80</v>
      </c>
      <c r="I51" s="250">
        <v>4</v>
      </c>
      <c r="J51" s="250">
        <v>100506</v>
      </c>
      <c r="K51" s="250" t="s">
        <v>701</v>
      </c>
      <c r="L51" s="60">
        <v>36.36</v>
      </c>
      <c r="M51" s="334">
        <v>0.1221</v>
      </c>
      <c r="N51" s="249">
        <v>4.4400000000000004</v>
      </c>
      <c r="P51" s="249">
        <v>16.63</v>
      </c>
      <c r="Q51" s="249">
        <v>15.86</v>
      </c>
      <c r="R51" s="249">
        <v>15.689999999999998</v>
      </c>
      <c r="S51" s="249">
        <v>16.279999999999998</v>
      </c>
      <c r="T51" s="249">
        <v>15.629999999999999</v>
      </c>
      <c r="U51" s="249">
        <v>15.5</v>
      </c>
      <c r="V51" s="335">
        <v>10071179299028</v>
      </c>
      <c r="W51" s="250" t="s">
        <v>24</v>
      </c>
      <c r="X51" s="60">
        <v>80</v>
      </c>
      <c r="Y51" s="250">
        <v>4</v>
      </c>
      <c r="Z51" s="249">
        <v>21.07</v>
      </c>
      <c r="AA51" s="249">
        <v>20.3</v>
      </c>
      <c r="AB51" s="249">
        <v>20.13</v>
      </c>
      <c r="AC51" s="249">
        <v>20.72</v>
      </c>
      <c r="AD51" s="249">
        <v>20.07</v>
      </c>
      <c r="AE51" s="249">
        <v>19.940000000000001</v>
      </c>
      <c r="AF51" s="249">
        <v>0</v>
      </c>
    </row>
    <row r="52" spans="1:32" x14ac:dyDescent="0.3">
      <c r="A52" s="10" t="s">
        <v>699</v>
      </c>
      <c r="B52" s="10" t="s">
        <v>747</v>
      </c>
      <c r="C52" s="250" t="s">
        <v>701</v>
      </c>
      <c r="D52" s="333">
        <v>10071179299257</v>
      </c>
      <c r="E52" s="250" t="s">
        <v>24</v>
      </c>
      <c r="F52" s="60">
        <v>24</v>
      </c>
      <c r="G52" s="60">
        <v>26</v>
      </c>
      <c r="H52" s="60">
        <v>88.27</v>
      </c>
      <c r="I52" s="250">
        <v>4.3499999999999996</v>
      </c>
      <c r="J52" s="250">
        <v>100506</v>
      </c>
      <c r="K52" s="250" t="s">
        <v>701</v>
      </c>
      <c r="L52" s="60">
        <v>43.64</v>
      </c>
      <c r="M52" s="334">
        <v>0.1221</v>
      </c>
      <c r="N52" s="249">
        <v>5.33</v>
      </c>
      <c r="P52" s="249">
        <v>16.47</v>
      </c>
      <c r="Q52" s="249">
        <v>15.51</v>
      </c>
      <c r="R52" s="249">
        <v>15.31</v>
      </c>
      <c r="S52" s="249">
        <v>16.03</v>
      </c>
      <c r="T52" s="249">
        <v>15.229999999999999</v>
      </c>
      <c r="U52" s="249">
        <v>15.069999999999999</v>
      </c>
      <c r="V52" s="335">
        <v>10071179299257</v>
      </c>
      <c r="W52" s="250" t="s">
        <v>24</v>
      </c>
      <c r="X52" s="60">
        <v>88.27</v>
      </c>
      <c r="Y52" s="250">
        <v>4.3499999999999996</v>
      </c>
      <c r="Z52" s="249">
        <v>21.8</v>
      </c>
      <c r="AA52" s="249">
        <v>20.84</v>
      </c>
      <c r="AB52" s="249">
        <v>20.64</v>
      </c>
      <c r="AC52" s="249">
        <v>21.36</v>
      </c>
      <c r="AD52" s="249">
        <v>20.56</v>
      </c>
      <c r="AE52" s="249">
        <v>20.399999999999999</v>
      </c>
      <c r="AF52" s="249">
        <v>0</v>
      </c>
    </row>
    <row r="53" spans="1:32" x14ac:dyDescent="0.3">
      <c r="A53" s="10" t="s">
        <v>699</v>
      </c>
      <c r="B53" s="10" t="s">
        <v>748</v>
      </c>
      <c r="C53" s="250" t="s">
        <v>701</v>
      </c>
      <c r="D53" s="333">
        <v>10071179299264</v>
      </c>
      <c r="E53" s="250" t="s">
        <v>24</v>
      </c>
      <c r="F53" s="60">
        <v>24</v>
      </c>
      <c r="G53" s="60">
        <v>26</v>
      </c>
      <c r="H53" s="60">
        <v>88.27</v>
      </c>
      <c r="I53" s="250">
        <v>4.3499999999999996</v>
      </c>
      <c r="J53" s="250">
        <v>100506</v>
      </c>
      <c r="K53" s="250" t="s">
        <v>701</v>
      </c>
      <c r="L53" s="60">
        <v>43.64</v>
      </c>
      <c r="M53" s="334">
        <v>0.1221</v>
      </c>
      <c r="N53" s="249">
        <v>5.33</v>
      </c>
      <c r="P53" s="249">
        <v>18.149999999999999</v>
      </c>
      <c r="Q53" s="249">
        <v>17.189999999999998</v>
      </c>
      <c r="R53" s="249">
        <v>16.990000000000002</v>
      </c>
      <c r="S53" s="249">
        <v>17.71</v>
      </c>
      <c r="T53" s="249">
        <v>16.909999999999997</v>
      </c>
      <c r="U53" s="249">
        <v>16.75</v>
      </c>
      <c r="V53" s="335">
        <v>10071179299264</v>
      </c>
      <c r="W53" s="250" t="s">
        <v>24</v>
      </c>
      <c r="X53" s="60">
        <v>88.27</v>
      </c>
      <c r="Y53" s="250">
        <v>4.3499999999999996</v>
      </c>
      <c r="Z53" s="249">
        <v>23.48</v>
      </c>
      <c r="AA53" s="249">
        <v>22.52</v>
      </c>
      <c r="AB53" s="249">
        <v>22.32</v>
      </c>
      <c r="AC53" s="249">
        <v>23.04</v>
      </c>
      <c r="AD53" s="249">
        <v>22.24</v>
      </c>
      <c r="AE53" s="249">
        <v>22.08</v>
      </c>
      <c r="AF53" s="249">
        <v>0</v>
      </c>
    </row>
    <row r="54" spans="1:32" x14ac:dyDescent="0.3">
      <c r="A54" s="10" t="s">
        <v>699</v>
      </c>
      <c r="B54" s="10" t="s">
        <v>749</v>
      </c>
      <c r="C54" s="250" t="s">
        <v>701</v>
      </c>
      <c r="D54" s="333">
        <v>10071179299271</v>
      </c>
      <c r="E54" s="250" t="s">
        <v>24</v>
      </c>
      <c r="F54" s="60">
        <v>24</v>
      </c>
      <c r="G54" s="60">
        <v>26</v>
      </c>
      <c r="H54" s="60">
        <v>88.27</v>
      </c>
      <c r="I54" s="250">
        <v>4.3499999999999996</v>
      </c>
      <c r="J54" s="250">
        <v>100506</v>
      </c>
      <c r="K54" s="250" t="s">
        <v>701</v>
      </c>
      <c r="L54" s="60">
        <v>43.64</v>
      </c>
      <c r="M54" s="334">
        <v>0.1221</v>
      </c>
      <c r="N54" s="249">
        <v>5.33</v>
      </c>
      <c r="P54" s="249">
        <v>21.03</v>
      </c>
      <c r="Q54" s="249">
        <v>20.07</v>
      </c>
      <c r="R54" s="249">
        <v>19.869999999999997</v>
      </c>
      <c r="S54" s="249">
        <v>20.590000000000003</v>
      </c>
      <c r="T54" s="249">
        <v>19.79</v>
      </c>
      <c r="U54" s="249">
        <v>19.630000000000003</v>
      </c>
      <c r="V54" s="335">
        <v>10071179299271</v>
      </c>
      <c r="W54" s="250" t="s">
        <v>24</v>
      </c>
      <c r="X54" s="60">
        <v>88.27</v>
      </c>
      <c r="Y54" s="250">
        <v>4.3499999999999996</v>
      </c>
      <c r="Z54" s="249">
        <v>26.36</v>
      </c>
      <c r="AA54" s="249">
        <v>25.4</v>
      </c>
      <c r="AB54" s="249">
        <v>25.2</v>
      </c>
      <c r="AC54" s="249">
        <v>25.92</v>
      </c>
      <c r="AD54" s="249">
        <v>25.12</v>
      </c>
      <c r="AE54" s="249">
        <v>24.96</v>
      </c>
      <c r="AF54" s="249">
        <v>0</v>
      </c>
    </row>
    <row r="55" spans="1:32" x14ac:dyDescent="0.3">
      <c r="A55" s="10" t="s">
        <v>699</v>
      </c>
      <c r="B55" s="10" t="s">
        <v>750</v>
      </c>
      <c r="C55" s="250" t="s">
        <v>701</v>
      </c>
      <c r="D55" s="333">
        <v>10071179328209</v>
      </c>
      <c r="E55" s="250" t="s">
        <v>24</v>
      </c>
      <c r="F55" s="60">
        <v>36</v>
      </c>
      <c r="G55" s="60">
        <v>38</v>
      </c>
      <c r="H55" s="60">
        <v>190.72</v>
      </c>
      <c r="I55" s="250">
        <v>3.02</v>
      </c>
      <c r="J55" s="250">
        <v>100506</v>
      </c>
      <c r="K55" s="250" t="s">
        <v>701</v>
      </c>
      <c r="L55" s="60">
        <v>65.45</v>
      </c>
      <c r="M55" s="334">
        <v>0.1221</v>
      </c>
      <c r="N55" s="249">
        <v>7.99</v>
      </c>
      <c r="P55" s="249">
        <v>19.170000000000002</v>
      </c>
      <c r="Q55" s="249">
        <v>17.759999999999998</v>
      </c>
      <c r="R55" s="249">
        <v>17.47</v>
      </c>
      <c r="S55" s="249">
        <v>18.53</v>
      </c>
      <c r="T55" s="249">
        <v>17.350000000000001</v>
      </c>
      <c r="U55" s="249">
        <v>17.119999999999997</v>
      </c>
      <c r="V55" s="335">
        <v>10071179328209</v>
      </c>
      <c r="W55" s="250" t="s">
        <v>24</v>
      </c>
      <c r="X55" s="60">
        <v>190.72</v>
      </c>
      <c r="Y55" s="250">
        <v>3.02</v>
      </c>
      <c r="Z55" s="249">
        <v>27.16</v>
      </c>
      <c r="AA55" s="249">
        <v>25.75</v>
      </c>
      <c r="AB55" s="249">
        <v>25.46</v>
      </c>
      <c r="AC55" s="249">
        <v>26.52</v>
      </c>
      <c r="AD55" s="249">
        <v>25.34</v>
      </c>
      <c r="AE55" s="249">
        <v>25.11</v>
      </c>
      <c r="AF55" s="249">
        <v>0</v>
      </c>
    </row>
    <row r="56" spans="1:32" x14ac:dyDescent="0.3">
      <c r="A56" s="10" t="s">
        <v>699</v>
      </c>
      <c r="B56" s="10" t="s">
        <v>751</v>
      </c>
      <c r="C56" s="250" t="s">
        <v>701</v>
      </c>
      <c r="D56" s="333">
        <v>10071179364580</v>
      </c>
      <c r="E56" s="250" t="s">
        <v>24</v>
      </c>
      <c r="F56" s="60">
        <v>18</v>
      </c>
      <c r="G56" s="60">
        <v>19.5</v>
      </c>
      <c r="H56" s="60">
        <v>74.41</v>
      </c>
      <c r="I56" s="250">
        <v>3.87</v>
      </c>
      <c r="J56" s="250">
        <v>100506</v>
      </c>
      <c r="K56" s="250" t="s">
        <v>701</v>
      </c>
      <c r="L56" s="60">
        <v>32.729999999999997</v>
      </c>
      <c r="M56" s="334">
        <v>0.1221</v>
      </c>
      <c r="N56" s="323">
        <v>4</v>
      </c>
      <c r="P56" s="323">
        <v>12.75</v>
      </c>
      <c r="Q56" s="323">
        <v>12.03</v>
      </c>
      <c r="R56" s="323">
        <v>11.88</v>
      </c>
      <c r="S56" s="323">
        <v>12.42</v>
      </c>
      <c r="T56" s="323">
        <v>11.82</v>
      </c>
      <c r="U56" s="323">
        <v>11.7</v>
      </c>
      <c r="V56" s="335">
        <v>10071179364580</v>
      </c>
      <c r="W56" s="250" t="s">
        <v>24</v>
      </c>
      <c r="X56" s="60" t="e">
        <v>#N/A</v>
      </c>
      <c r="Y56" s="250" t="e">
        <v>#N/A</v>
      </c>
      <c r="Z56" s="323">
        <v>12.75</v>
      </c>
      <c r="AA56" s="323">
        <v>12.03</v>
      </c>
      <c r="AB56" s="323">
        <v>11.88</v>
      </c>
      <c r="AC56" s="323">
        <v>12.42</v>
      </c>
      <c r="AD56" s="323">
        <v>11.82</v>
      </c>
      <c r="AE56" s="323">
        <v>11.7</v>
      </c>
      <c r="AF56" s="323">
        <v>0</v>
      </c>
    </row>
    <row r="57" spans="1:32" x14ac:dyDescent="0.3">
      <c r="A57" s="10" t="s">
        <v>699</v>
      </c>
      <c r="B57" s="10" t="s">
        <v>752</v>
      </c>
      <c r="C57" s="250" t="s">
        <v>701</v>
      </c>
      <c r="D57" s="333">
        <v>10071179372271</v>
      </c>
      <c r="E57" s="250" t="s">
        <v>24</v>
      </c>
      <c r="F57" s="60">
        <v>24</v>
      </c>
      <c r="G57" s="60">
        <v>26.75</v>
      </c>
      <c r="H57" s="60">
        <v>85.33</v>
      </c>
      <c r="I57" s="250">
        <v>4.5</v>
      </c>
      <c r="J57" s="250">
        <v>100506</v>
      </c>
      <c r="K57" s="250" t="s">
        <v>701</v>
      </c>
      <c r="L57" s="60">
        <v>43.63</v>
      </c>
      <c r="M57" s="334">
        <v>0.1221</v>
      </c>
      <c r="N57" s="249">
        <v>5.33</v>
      </c>
      <c r="P57" s="249">
        <v>17.299999999999997</v>
      </c>
      <c r="Q57" s="249">
        <v>16.310000000000002</v>
      </c>
      <c r="R57" s="249">
        <v>16.11</v>
      </c>
      <c r="S57" s="249">
        <v>16.850000000000001</v>
      </c>
      <c r="T57" s="249">
        <v>16.020000000000003</v>
      </c>
      <c r="U57" s="249">
        <v>15.860000000000001</v>
      </c>
      <c r="V57" s="335">
        <v>10071179372271</v>
      </c>
      <c r="W57" s="250" t="s">
        <v>24</v>
      </c>
      <c r="X57" s="60">
        <v>85.33</v>
      </c>
      <c r="Y57" s="250">
        <v>4.5</v>
      </c>
      <c r="Z57" s="249">
        <v>22.63</v>
      </c>
      <c r="AA57" s="249">
        <v>21.64</v>
      </c>
      <c r="AB57" s="249">
        <v>21.44</v>
      </c>
      <c r="AC57" s="249">
        <v>22.18</v>
      </c>
      <c r="AD57" s="249">
        <v>21.35</v>
      </c>
      <c r="AE57" s="249">
        <v>21.19</v>
      </c>
      <c r="AF57" s="249">
        <v>0</v>
      </c>
    </row>
    <row r="58" spans="1:32" x14ac:dyDescent="0.3">
      <c r="A58" s="10" t="s">
        <v>699</v>
      </c>
      <c r="B58" s="10" t="s">
        <v>753</v>
      </c>
      <c r="C58" s="250" t="s">
        <v>701</v>
      </c>
      <c r="D58" s="333">
        <v>10071179374220</v>
      </c>
      <c r="E58" s="250" t="s">
        <v>24</v>
      </c>
      <c r="F58" s="60">
        <v>30</v>
      </c>
      <c r="G58" s="60">
        <v>31.75</v>
      </c>
      <c r="H58" s="60">
        <v>182.5</v>
      </c>
      <c r="I58" s="250">
        <v>2.63</v>
      </c>
      <c r="J58" s="250">
        <v>100506</v>
      </c>
      <c r="K58" s="250" t="s">
        <v>701</v>
      </c>
      <c r="L58" s="60">
        <v>54.55</v>
      </c>
      <c r="M58" s="334">
        <v>0.1221</v>
      </c>
      <c r="N58" s="249">
        <v>6.66</v>
      </c>
      <c r="P58" s="249">
        <v>18.68</v>
      </c>
      <c r="Q58" s="249">
        <v>17.510000000000002</v>
      </c>
      <c r="R58" s="249">
        <v>17.27</v>
      </c>
      <c r="S58" s="249">
        <v>18.149999999999999</v>
      </c>
      <c r="T58" s="249">
        <v>17.16</v>
      </c>
      <c r="U58" s="249">
        <v>16.97</v>
      </c>
      <c r="V58" s="335">
        <v>10071179374220</v>
      </c>
      <c r="W58" s="250" t="s">
        <v>24</v>
      </c>
      <c r="X58" s="60">
        <v>182.5</v>
      </c>
      <c r="Y58" s="250">
        <v>2.63</v>
      </c>
      <c r="Z58" s="249">
        <v>25.34</v>
      </c>
      <c r="AA58" s="249">
        <v>24.17</v>
      </c>
      <c r="AB58" s="249">
        <v>23.93</v>
      </c>
      <c r="AC58" s="249">
        <v>24.81</v>
      </c>
      <c r="AD58" s="249">
        <v>23.82</v>
      </c>
      <c r="AE58" s="249">
        <v>23.63</v>
      </c>
      <c r="AF58" s="249">
        <v>0</v>
      </c>
    </row>
    <row r="59" spans="1:32" x14ac:dyDescent="0.3">
      <c r="A59" s="10" t="s">
        <v>699</v>
      </c>
      <c r="B59" s="10" t="s">
        <v>754</v>
      </c>
      <c r="C59" s="250" t="s">
        <v>701</v>
      </c>
      <c r="D59" s="333">
        <v>10071179430018</v>
      </c>
      <c r="E59" s="250" t="s">
        <v>24</v>
      </c>
      <c r="F59" s="60">
        <v>30</v>
      </c>
      <c r="G59" s="60">
        <v>32</v>
      </c>
      <c r="H59" s="60">
        <v>106.66</v>
      </c>
      <c r="I59" s="250">
        <v>4.5</v>
      </c>
      <c r="J59" s="250">
        <v>100506</v>
      </c>
      <c r="K59" s="250" t="s">
        <v>701</v>
      </c>
      <c r="L59" s="60">
        <v>54.55</v>
      </c>
      <c r="M59" s="334">
        <v>0.1221</v>
      </c>
      <c r="N59" s="249">
        <v>6.66</v>
      </c>
      <c r="P59" s="249">
        <v>20.22</v>
      </c>
      <c r="Q59" s="249">
        <v>19.04</v>
      </c>
      <c r="R59" s="249">
        <v>18.79</v>
      </c>
      <c r="S59" s="249">
        <v>19.68</v>
      </c>
      <c r="T59" s="249">
        <v>18.690000000000001</v>
      </c>
      <c r="U59" s="249">
        <v>18.489999999999998</v>
      </c>
      <c r="V59" s="335">
        <v>10071179430018</v>
      </c>
      <c r="W59" s="250" t="s">
        <v>24</v>
      </c>
      <c r="X59" s="60">
        <v>106.66</v>
      </c>
      <c r="Y59" s="250">
        <v>4.5</v>
      </c>
      <c r="Z59" s="249">
        <v>26.88</v>
      </c>
      <c r="AA59" s="249">
        <v>25.7</v>
      </c>
      <c r="AB59" s="249">
        <v>25.45</v>
      </c>
      <c r="AC59" s="249">
        <v>26.34</v>
      </c>
      <c r="AD59" s="249">
        <v>25.35</v>
      </c>
      <c r="AE59" s="249">
        <v>25.15</v>
      </c>
      <c r="AF59" s="249">
        <v>0</v>
      </c>
    </row>
    <row r="60" spans="1:32" x14ac:dyDescent="0.3">
      <c r="A60" s="10" t="s">
        <v>699</v>
      </c>
      <c r="B60" s="10" t="s">
        <v>755</v>
      </c>
      <c r="C60" s="250" t="s">
        <v>701</v>
      </c>
      <c r="D60" s="333">
        <v>10071179461302</v>
      </c>
      <c r="E60" s="250" t="s">
        <v>24</v>
      </c>
      <c r="F60" s="60">
        <v>27</v>
      </c>
      <c r="G60" s="60">
        <v>29</v>
      </c>
      <c r="H60" s="60">
        <v>191.15</v>
      </c>
      <c r="I60" s="250">
        <v>2.2599999999999998</v>
      </c>
      <c r="J60" s="250">
        <v>100506</v>
      </c>
      <c r="K60" s="250" t="s">
        <v>701</v>
      </c>
      <c r="L60" s="60">
        <v>49.1</v>
      </c>
      <c r="M60" s="334">
        <v>0.1221</v>
      </c>
      <c r="N60" s="249">
        <v>6</v>
      </c>
      <c r="P60" s="249">
        <v>14.71</v>
      </c>
      <c r="Q60" s="249">
        <v>13.64</v>
      </c>
      <c r="R60" s="249">
        <v>13.420000000000002</v>
      </c>
      <c r="S60" s="249">
        <v>14.219999999999999</v>
      </c>
      <c r="T60" s="249">
        <v>13.32</v>
      </c>
      <c r="U60" s="249">
        <v>13.149999999999999</v>
      </c>
      <c r="V60" s="335">
        <v>10071179461302</v>
      </c>
      <c r="W60" s="250" t="s">
        <v>24</v>
      </c>
      <c r="X60" s="60">
        <v>191.15</v>
      </c>
      <c r="Y60" s="250">
        <v>2.2599999999999998</v>
      </c>
      <c r="Z60" s="249">
        <v>20.71</v>
      </c>
      <c r="AA60" s="249">
        <v>19.64</v>
      </c>
      <c r="AB60" s="249">
        <v>19.420000000000002</v>
      </c>
      <c r="AC60" s="249">
        <v>20.22</v>
      </c>
      <c r="AD60" s="249">
        <v>19.32</v>
      </c>
      <c r="AE60" s="249">
        <v>19.149999999999999</v>
      </c>
      <c r="AF60" s="249">
        <v>0</v>
      </c>
    </row>
    <row r="61" spans="1:32" x14ac:dyDescent="0.3">
      <c r="A61" s="10" t="s">
        <v>699</v>
      </c>
      <c r="B61" s="10" t="s">
        <v>756</v>
      </c>
      <c r="C61" s="250" t="s">
        <v>701</v>
      </c>
      <c r="D61" s="333">
        <v>10071179462033</v>
      </c>
      <c r="E61" s="250" t="s">
        <v>24</v>
      </c>
      <c r="F61" s="60">
        <v>27</v>
      </c>
      <c r="G61" s="60">
        <v>29</v>
      </c>
      <c r="H61" s="60">
        <v>191.15</v>
      </c>
      <c r="I61" s="250">
        <v>2.2599999999999998</v>
      </c>
      <c r="J61" s="250">
        <v>100506</v>
      </c>
      <c r="K61" s="250" t="s">
        <v>701</v>
      </c>
      <c r="L61" s="60">
        <v>49.1</v>
      </c>
      <c r="M61" s="334">
        <v>0.1221</v>
      </c>
      <c r="N61" s="249">
        <v>6</v>
      </c>
      <c r="P61" s="249">
        <v>14.170000000000002</v>
      </c>
      <c r="Q61" s="249">
        <v>13.100000000000001</v>
      </c>
      <c r="R61" s="249">
        <v>12.879999999999999</v>
      </c>
      <c r="S61" s="249">
        <v>13.68</v>
      </c>
      <c r="T61" s="249">
        <v>12.780000000000001</v>
      </c>
      <c r="U61" s="249">
        <v>12.61</v>
      </c>
      <c r="V61" s="335">
        <v>10071179462033</v>
      </c>
      <c r="W61" s="250" t="s">
        <v>24</v>
      </c>
      <c r="X61" s="60">
        <v>191.15</v>
      </c>
      <c r="Y61" s="250">
        <v>2.2599999999999998</v>
      </c>
      <c r="Z61" s="249">
        <v>20.170000000000002</v>
      </c>
      <c r="AA61" s="249">
        <v>19.100000000000001</v>
      </c>
      <c r="AB61" s="249">
        <v>18.88</v>
      </c>
      <c r="AC61" s="249">
        <v>19.68</v>
      </c>
      <c r="AD61" s="249">
        <v>18.78</v>
      </c>
      <c r="AE61" s="249">
        <v>18.61</v>
      </c>
      <c r="AF61" s="249">
        <v>0</v>
      </c>
    </row>
    <row r="62" spans="1:32" x14ac:dyDescent="0.3">
      <c r="A62" s="10" t="s">
        <v>699</v>
      </c>
      <c r="B62" s="10" t="s">
        <v>757</v>
      </c>
      <c r="C62" s="250" t="s">
        <v>701</v>
      </c>
      <c r="D62" s="333">
        <v>10071179470144</v>
      </c>
      <c r="E62" s="250" t="s">
        <v>24</v>
      </c>
      <c r="F62" s="60">
        <v>30</v>
      </c>
      <c r="G62" s="60">
        <v>32</v>
      </c>
      <c r="H62" s="60">
        <v>218.18</v>
      </c>
      <c r="I62" s="250">
        <v>2.2000000000000002</v>
      </c>
      <c r="J62" s="250">
        <v>100506</v>
      </c>
      <c r="K62" s="250" t="s">
        <v>701</v>
      </c>
      <c r="L62" s="60">
        <v>54.55</v>
      </c>
      <c r="M62" s="334">
        <v>0.1221</v>
      </c>
      <c r="N62" s="249">
        <v>6.66</v>
      </c>
      <c r="P62" s="249">
        <v>22.62</v>
      </c>
      <c r="Q62" s="249">
        <v>21.44</v>
      </c>
      <c r="R62" s="249">
        <v>21.19</v>
      </c>
      <c r="S62" s="249">
        <v>22.08</v>
      </c>
      <c r="T62" s="249">
        <v>21.09</v>
      </c>
      <c r="U62" s="249">
        <v>20.89</v>
      </c>
      <c r="V62" s="335">
        <v>10071179470144</v>
      </c>
      <c r="W62" s="250" t="s">
        <v>24</v>
      </c>
      <c r="X62" s="60">
        <v>218.18</v>
      </c>
      <c r="Y62" s="250">
        <v>2.2000000000000002</v>
      </c>
      <c r="Z62" s="249">
        <v>29.28</v>
      </c>
      <c r="AA62" s="249">
        <v>28.1</v>
      </c>
      <c r="AB62" s="249">
        <v>27.85</v>
      </c>
      <c r="AC62" s="249">
        <v>28.74</v>
      </c>
      <c r="AD62" s="249">
        <v>27.75</v>
      </c>
      <c r="AE62" s="249">
        <v>27.55</v>
      </c>
      <c r="AF62" s="249">
        <v>0</v>
      </c>
    </row>
    <row r="63" spans="1:32" x14ac:dyDescent="0.3">
      <c r="A63" s="10" t="s">
        <v>699</v>
      </c>
      <c r="B63" s="10" t="s">
        <v>758</v>
      </c>
      <c r="C63" s="250" t="s">
        <v>701</v>
      </c>
      <c r="D63" s="333">
        <v>10071179471011</v>
      </c>
      <c r="E63" s="250" t="s">
        <v>24</v>
      </c>
      <c r="F63" s="60">
        <v>30</v>
      </c>
      <c r="G63" s="60">
        <v>32</v>
      </c>
      <c r="H63" s="60">
        <v>189.72</v>
      </c>
      <c r="I63" s="250">
        <v>2.5299999999999998</v>
      </c>
      <c r="J63" s="250">
        <v>100506</v>
      </c>
      <c r="K63" s="250" t="s">
        <v>701</v>
      </c>
      <c r="L63" s="60">
        <v>54.55</v>
      </c>
      <c r="M63" s="334">
        <v>0.1221</v>
      </c>
      <c r="N63" s="249">
        <v>6.66</v>
      </c>
      <c r="P63" s="249">
        <v>19.169999999999998</v>
      </c>
      <c r="Q63" s="249">
        <v>17.989999999999998</v>
      </c>
      <c r="R63" s="249">
        <v>17.739999999999998</v>
      </c>
      <c r="S63" s="249">
        <v>18.63</v>
      </c>
      <c r="T63" s="249">
        <v>17.64</v>
      </c>
      <c r="U63" s="249">
        <v>17.440000000000001</v>
      </c>
      <c r="V63" s="335">
        <v>10071179471011</v>
      </c>
      <c r="W63" s="250" t="s">
        <v>24</v>
      </c>
      <c r="X63" s="60">
        <v>189.72</v>
      </c>
      <c r="Y63" s="250">
        <v>2.5299999999999998</v>
      </c>
      <c r="Z63" s="249">
        <v>25.83</v>
      </c>
      <c r="AA63" s="249">
        <v>24.65</v>
      </c>
      <c r="AB63" s="249">
        <v>24.4</v>
      </c>
      <c r="AC63" s="249">
        <v>25.29</v>
      </c>
      <c r="AD63" s="249">
        <v>24.3</v>
      </c>
      <c r="AE63" s="249">
        <v>24.1</v>
      </c>
      <c r="AF63" s="249">
        <v>0</v>
      </c>
    </row>
    <row r="64" spans="1:32" x14ac:dyDescent="0.3">
      <c r="A64" s="10" t="s">
        <v>699</v>
      </c>
      <c r="B64" s="10" t="s">
        <v>759</v>
      </c>
      <c r="C64" s="250" t="s">
        <v>701</v>
      </c>
      <c r="D64" s="333">
        <v>10071179471080</v>
      </c>
      <c r="E64" s="250" t="s">
        <v>24</v>
      </c>
      <c r="F64" s="60">
        <v>30</v>
      </c>
      <c r="G64" s="60">
        <v>32</v>
      </c>
      <c r="H64" s="60">
        <v>196.72</v>
      </c>
      <c r="I64" s="250">
        <v>2.44</v>
      </c>
      <c r="J64" s="250">
        <v>100506</v>
      </c>
      <c r="K64" s="250" t="s">
        <v>701</v>
      </c>
      <c r="L64" s="60">
        <v>54.55</v>
      </c>
      <c r="M64" s="334">
        <v>0.1221</v>
      </c>
      <c r="N64" s="249">
        <v>6.66</v>
      </c>
      <c r="P64" s="249">
        <v>18.12</v>
      </c>
      <c r="Q64" s="249">
        <v>16.940000000000001</v>
      </c>
      <c r="R64" s="249">
        <v>16.690000000000001</v>
      </c>
      <c r="S64" s="249">
        <v>17.579999999999998</v>
      </c>
      <c r="T64" s="249">
        <v>16.59</v>
      </c>
      <c r="U64" s="249">
        <v>16.39</v>
      </c>
      <c r="V64" s="335">
        <v>10071179471080</v>
      </c>
      <c r="W64" s="250" t="s">
        <v>24</v>
      </c>
      <c r="X64" s="60">
        <v>196.72</v>
      </c>
      <c r="Y64" s="250">
        <v>2.44</v>
      </c>
      <c r="Z64" s="249">
        <v>24.78</v>
      </c>
      <c r="AA64" s="249">
        <v>23.6</v>
      </c>
      <c r="AB64" s="249">
        <v>23.35</v>
      </c>
      <c r="AC64" s="249">
        <v>24.24</v>
      </c>
      <c r="AD64" s="249">
        <v>23.25</v>
      </c>
      <c r="AE64" s="249">
        <v>23.05</v>
      </c>
      <c r="AF64" s="249">
        <v>0</v>
      </c>
    </row>
    <row r="65" spans="1:32" x14ac:dyDescent="0.3">
      <c r="A65" s="10" t="s">
        <v>699</v>
      </c>
      <c r="B65" s="10" t="s">
        <v>760</v>
      </c>
      <c r="C65" s="250" t="s">
        <v>701</v>
      </c>
      <c r="D65" s="333">
        <v>10071179471172</v>
      </c>
      <c r="E65" s="250" t="s">
        <v>24</v>
      </c>
      <c r="F65" s="60">
        <v>27</v>
      </c>
      <c r="G65" s="60">
        <v>29</v>
      </c>
      <c r="H65" s="60">
        <v>172.8</v>
      </c>
      <c r="I65" s="250">
        <v>2.5</v>
      </c>
      <c r="J65" s="250">
        <v>100506</v>
      </c>
      <c r="K65" s="250" t="s">
        <v>701</v>
      </c>
      <c r="L65" s="60">
        <v>49.1</v>
      </c>
      <c r="M65" s="334">
        <v>0.1221</v>
      </c>
      <c r="N65" s="249">
        <v>6</v>
      </c>
      <c r="P65" s="249">
        <v>15.52</v>
      </c>
      <c r="Q65" s="249">
        <v>14.45</v>
      </c>
      <c r="R65" s="249">
        <v>14.23</v>
      </c>
      <c r="S65" s="249">
        <v>15.030000000000001</v>
      </c>
      <c r="T65" s="249">
        <v>14.129999999999999</v>
      </c>
      <c r="U65" s="249">
        <v>13.96</v>
      </c>
      <c r="V65" s="335">
        <v>10071179471172</v>
      </c>
      <c r="W65" s="250" t="s">
        <v>24</v>
      </c>
      <c r="X65" s="60">
        <v>172.8</v>
      </c>
      <c r="Y65" s="250">
        <v>2.5</v>
      </c>
      <c r="Z65" s="249">
        <v>21.52</v>
      </c>
      <c r="AA65" s="249">
        <v>20.45</v>
      </c>
      <c r="AB65" s="249">
        <v>20.23</v>
      </c>
      <c r="AC65" s="249">
        <v>21.03</v>
      </c>
      <c r="AD65" s="249">
        <v>20.13</v>
      </c>
      <c r="AE65" s="249">
        <v>19.96</v>
      </c>
      <c r="AF65" s="249">
        <v>0</v>
      </c>
    </row>
    <row r="66" spans="1:32" x14ac:dyDescent="0.3">
      <c r="A66" s="10" t="s">
        <v>699</v>
      </c>
      <c r="B66" s="10" t="s">
        <v>761</v>
      </c>
      <c r="C66" s="250" t="s">
        <v>701</v>
      </c>
      <c r="D66" s="333">
        <v>10071179473039</v>
      </c>
      <c r="E66" s="250" t="s">
        <v>24</v>
      </c>
      <c r="F66" s="60">
        <v>30</v>
      </c>
      <c r="G66" s="60">
        <v>32</v>
      </c>
      <c r="H66" s="60">
        <v>166.66</v>
      </c>
      <c r="I66" s="250">
        <v>2.88</v>
      </c>
      <c r="J66" s="250">
        <v>100506</v>
      </c>
      <c r="K66" s="250" t="s">
        <v>701</v>
      </c>
      <c r="L66" s="60">
        <v>54.55</v>
      </c>
      <c r="M66" s="334">
        <v>0.1221</v>
      </c>
      <c r="N66" s="249">
        <v>6.66</v>
      </c>
      <c r="P66" s="249">
        <v>19.32</v>
      </c>
      <c r="Q66" s="249">
        <v>18.14</v>
      </c>
      <c r="R66" s="249">
        <v>17.89</v>
      </c>
      <c r="S66" s="249">
        <v>18.78</v>
      </c>
      <c r="T66" s="249">
        <v>17.79</v>
      </c>
      <c r="U66" s="249">
        <v>17.59</v>
      </c>
      <c r="V66" s="335">
        <v>10071179473039</v>
      </c>
      <c r="W66" s="250" t="s">
        <v>24</v>
      </c>
      <c r="X66" s="60">
        <v>166.66</v>
      </c>
      <c r="Y66" s="250">
        <v>2.88</v>
      </c>
      <c r="Z66" s="249">
        <v>25.98</v>
      </c>
      <c r="AA66" s="249">
        <v>24.8</v>
      </c>
      <c r="AB66" s="249">
        <v>24.55</v>
      </c>
      <c r="AC66" s="249">
        <v>25.44</v>
      </c>
      <c r="AD66" s="249">
        <v>24.45</v>
      </c>
      <c r="AE66" s="249">
        <v>24.25</v>
      </c>
      <c r="AF66" s="249">
        <v>0</v>
      </c>
    </row>
    <row r="67" spans="1:32" x14ac:dyDescent="0.3">
      <c r="A67" s="10" t="s">
        <v>699</v>
      </c>
      <c r="B67" s="10" t="s">
        <v>762</v>
      </c>
      <c r="C67" s="250" t="s">
        <v>701</v>
      </c>
      <c r="D67" s="333">
        <v>10071179474012</v>
      </c>
      <c r="E67" s="250" t="s">
        <v>24</v>
      </c>
      <c r="F67" s="60">
        <v>30</v>
      </c>
      <c r="G67" s="60">
        <v>32</v>
      </c>
      <c r="H67" s="60">
        <v>189.72</v>
      </c>
      <c r="I67" s="250">
        <v>2.5299999999999998</v>
      </c>
      <c r="J67" s="250">
        <v>100506</v>
      </c>
      <c r="K67" s="250" t="s">
        <v>701</v>
      </c>
      <c r="L67" s="60">
        <v>54.55</v>
      </c>
      <c r="M67" s="334">
        <v>0.1221</v>
      </c>
      <c r="N67" s="249">
        <v>6.66</v>
      </c>
      <c r="P67" s="249">
        <v>17.52</v>
      </c>
      <c r="Q67" s="249">
        <v>16.34</v>
      </c>
      <c r="R67" s="249">
        <v>16.09</v>
      </c>
      <c r="S67" s="249">
        <v>16.98</v>
      </c>
      <c r="T67" s="249">
        <v>15.989999999999998</v>
      </c>
      <c r="U67" s="249">
        <v>15.79</v>
      </c>
      <c r="V67" s="335">
        <v>10071179474012</v>
      </c>
      <c r="W67" s="250" t="s">
        <v>24</v>
      </c>
      <c r="X67" s="60">
        <v>189.72</v>
      </c>
      <c r="Y67" s="250">
        <v>2.5299999999999998</v>
      </c>
      <c r="Z67" s="249">
        <v>24.18</v>
      </c>
      <c r="AA67" s="249">
        <v>23</v>
      </c>
      <c r="AB67" s="249">
        <v>22.75</v>
      </c>
      <c r="AC67" s="249">
        <v>23.64</v>
      </c>
      <c r="AD67" s="249">
        <v>22.65</v>
      </c>
      <c r="AE67" s="249">
        <v>22.45</v>
      </c>
      <c r="AF67" s="249">
        <v>0</v>
      </c>
    </row>
    <row r="68" spans="1:32" x14ac:dyDescent="0.3">
      <c r="A68" s="10" t="s">
        <v>699</v>
      </c>
      <c r="B68" s="10" t="s">
        <v>763</v>
      </c>
      <c r="C68" s="250" t="s">
        <v>701</v>
      </c>
      <c r="D68" s="333">
        <v>10071179474029</v>
      </c>
      <c r="E68" s="250" t="s">
        <v>24</v>
      </c>
      <c r="F68" s="60">
        <v>30</v>
      </c>
      <c r="G68" s="60">
        <v>32</v>
      </c>
      <c r="H68" s="60">
        <v>192.77</v>
      </c>
      <c r="I68" s="250">
        <v>2.4900000000000002</v>
      </c>
      <c r="J68" s="250">
        <v>100506</v>
      </c>
      <c r="K68" s="250" t="s">
        <v>701</v>
      </c>
      <c r="L68" s="60">
        <v>54.55</v>
      </c>
      <c r="M68" s="334">
        <v>0.1221</v>
      </c>
      <c r="N68" s="249">
        <v>6.66</v>
      </c>
      <c r="P68" s="249">
        <v>20.22</v>
      </c>
      <c r="Q68" s="249">
        <v>19.04</v>
      </c>
      <c r="R68" s="249">
        <v>18.79</v>
      </c>
      <c r="S68" s="249">
        <v>19.68</v>
      </c>
      <c r="T68" s="249">
        <v>18.690000000000001</v>
      </c>
      <c r="U68" s="249">
        <v>18.489999999999998</v>
      </c>
      <c r="V68" s="335">
        <v>10071179474029</v>
      </c>
      <c r="W68" s="250" t="s">
        <v>24</v>
      </c>
      <c r="X68" s="60">
        <v>192.77</v>
      </c>
      <c r="Y68" s="250">
        <v>2.4900000000000002</v>
      </c>
      <c r="Z68" s="249">
        <v>26.88</v>
      </c>
      <c r="AA68" s="249">
        <v>25.7</v>
      </c>
      <c r="AB68" s="249">
        <v>25.45</v>
      </c>
      <c r="AC68" s="249">
        <v>26.34</v>
      </c>
      <c r="AD68" s="249">
        <v>25.35</v>
      </c>
      <c r="AE68" s="249">
        <v>25.15</v>
      </c>
      <c r="AF68" s="249">
        <v>0</v>
      </c>
    </row>
    <row r="69" spans="1:32" x14ac:dyDescent="0.3">
      <c r="A69" s="10" t="s">
        <v>699</v>
      </c>
      <c r="B69" s="10" t="s">
        <v>764</v>
      </c>
      <c r="C69" s="250" t="s">
        <v>701</v>
      </c>
      <c r="D69" s="333">
        <v>10071179474128</v>
      </c>
      <c r="E69" s="250" t="s">
        <v>24</v>
      </c>
      <c r="F69" s="60">
        <v>30</v>
      </c>
      <c r="G69" s="60">
        <v>32</v>
      </c>
      <c r="H69" s="60">
        <v>191.23</v>
      </c>
      <c r="I69" s="250">
        <v>2.5099999999999998</v>
      </c>
      <c r="J69" s="250">
        <v>100506</v>
      </c>
      <c r="K69" s="250" t="s">
        <v>701</v>
      </c>
      <c r="L69" s="60">
        <v>54.55</v>
      </c>
      <c r="M69" s="334">
        <v>0.1221</v>
      </c>
      <c r="N69" s="249">
        <v>6.66</v>
      </c>
      <c r="P69" s="249">
        <v>18.12</v>
      </c>
      <c r="Q69" s="249">
        <v>16.940000000000001</v>
      </c>
      <c r="R69" s="249">
        <v>16.690000000000001</v>
      </c>
      <c r="S69" s="249">
        <v>17.579999999999998</v>
      </c>
      <c r="T69" s="249">
        <v>16.59</v>
      </c>
      <c r="U69" s="249">
        <v>16.39</v>
      </c>
      <c r="V69" s="335">
        <v>10071179474128</v>
      </c>
      <c r="W69" s="250" t="s">
        <v>24</v>
      </c>
      <c r="X69" s="60">
        <v>191.23</v>
      </c>
      <c r="Y69" s="250">
        <v>2.5099999999999998</v>
      </c>
      <c r="Z69" s="249">
        <v>24.78</v>
      </c>
      <c r="AA69" s="249">
        <v>23.6</v>
      </c>
      <c r="AB69" s="249">
        <v>23.35</v>
      </c>
      <c r="AC69" s="249">
        <v>24.24</v>
      </c>
      <c r="AD69" s="249">
        <v>23.25</v>
      </c>
      <c r="AE69" s="249">
        <v>23.05</v>
      </c>
      <c r="AF69" s="249">
        <v>0</v>
      </c>
    </row>
    <row r="70" spans="1:32" x14ac:dyDescent="0.3">
      <c r="A70" s="10" t="s">
        <v>699</v>
      </c>
      <c r="B70" s="10" t="s">
        <v>765</v>
      </c>
      <c r="C70" s="250" t="s">
        <v>701</v>
      </c>
      <c r="D70" s="333">
        <v>10071179475125</v>
      </c>
      <c r="E70" s="250" t="s">
        <v>24</v>
      </c>
      <c r="F70" s="60">
        <v>27</v>
      </c>
      <c r="G70" s="60">
        <v>29</v>
      </c>
      <c r="H70" s="60">
        <v>172.8</v>
      </c>
      <c r="I70" s="250">
        <v>2.5</v>
      </c>
      <c r="J70" s="250">
        <v>100506</v>
      </c>
      <c r="K70" s="250" t="s">
        <v>701</v>
      </c>
      <c r="L70" s="60">
        <v>49.1</v>
      </c>
      <c r="M70" s="334">
        <v>0.1221</v>
      </c>
      <c r="N70" s="249">
        <v>6</v>
      </c>
      <c r="P70" s="249">
        <v>17.95</v>
      </c>
      <c r="Q70" s="249">
        <v>16.88</v>
      </c>
      <c r="R70" s="249">
        <v>16.66</v>
      </c>
      <c r="S70" s="249">
        <v>17.46</v>
      </c>
      <c r="T70" s="249">
        <v>16.559999999999999</v>
      </c>
      <c r="U70" s="249">
        <v>16.39</v>
      </c>
      <c r="V70" s="335">
        <v>10071179475125</v>
      </c>
      <c r="W70" s="250" t="s">
        <v>24</v>
      </c>
      <c r="X70" s="60">
        <v>172.8</v>
      </c>
      <c r="Y70" s="250">
        <v>2.5</v>
      </c>
      <c r="Z70" s="249">
        <v>23.95</v>
      </c>
      <c r="AA70" s="249">
        <v>22.88</v>
      </c>
      <c r="AB70" s="249">
        <v>22.66</v>
      </c>
      <c r="AC70" s="249">
        <v>23.46</v>
      </c>
      <c r="AD70" s="249">
        <v>22.56</v>
      </c>
      <c r="AE70" s="249">
        <v>22.39</v>
      </c>
      <c r="AF70" s="249">
        <v>0</v>
      </c>
    </row>
    <row r="71" spans="1:32" x14ac:dyDescent="0.3">
      <c r="A71" s="10" t="s">
        <v>699</v>
      </c>
      <c r="B71" s="10" t="s">
        <v>766</v>
      </c>
      <c r="C71" s="250" t="s">
        <v>701</v>
      </c>
      <c r="D71" s="333">
        <v>10071179477273</v>
      </c>
      <c r="E71" s="250" t="s">
        <v>24</v>
      </c>
      <c r="F71" s="60">
        <v>36</v>
      </c>
      <c r="G71" s="60">
        <v>38</v>
      </c>
      <c r="H71" s="60">
        <v>178.88</v>
      </c>
      <c r="I71" s="250">
        <v>3.22</v>
      </c>
      <c r="J71" s="250">
        <v>100506</v>
      </c>
      <c r="K71" s="250" t="s">
        <v>701</v>
      </c>
      <c r="L71" s="60">
        <v>65.45</v>
      </c>
      <c r="M71" s="334">
        <v>0.1221</v>
      </c>
      <c r="N71" s="249">
        <v>7.99</v>
      </c>
      <c r="P71" s="249">
        <v>22.950000000000003</v>
      </c>
      <c r="Q71" s="249">
        <v>21.54</v>
      </c>
      <c r="R71" s="249">
        <v>21.25</v>
      </c>
      <c r="S71" s="249">
        <v>22.310000000000002</v>
      </c>
      <c r="T71" s="249">
        <v>21.130000000000003</v>
      </c>
      <c r="U71" s="249">
        <v>20.9</v>
      </c>
      <c r="V71" s="335">
        <v>10071179477273</v>
      </c>
      <c r="W71" s="250" t="s">
        <v>24</v>
      </c>
      <c r="X71" s="60">
        <v>178.88</v>
      </c>
      <c r="Y71" s="250">
        <v>3.22</v>
      </c>
      <c r="Z71" s="249">
        <v>30.94</v>
      </c>
      <c r="AA71" s="249">
        <v>29.53</v>
      </c>
      <c r="AB71" s="249">
        <v>29.24</v>
      </c>
      <c r="AC71" s="249">
        <v>30.3</v>
      </c>
      <c r="AD71" s="249">
        <v>29.12</v>
      </c>
      <c r="AE71" s="249">
        <v>28.89</v>
      </c>
      <c r="AF71" s="249">
        <v>0</v>
      </c>
    </row>
    <row r="72" spans="1:32" x14ac:dyDescent="0.3">
      <c r="A72" s="10" t="s">
        <v>699</v>
      </c>
      <c r="B72" s="10" t="s">
        <v>767</v>
      </c>
      <c r="C72" s="250" t="s">
        <v>701</v>
      </c>
      <c r="D72" s="333">
        <v>10071179478010</v>
      </c>
      <c r="E72" s="250" t="s">
        <v>24</v>
      </c>
      <c r="F72" s="60">
        <v>30</v>
      </c>
      <c r="G72" s="60">
        <v>32</v>
      </c>
      <c r="H72" s="60">
        <v>160.53</v>
      </c>
      <c r="I72" s="250">
        <v>2.99</v>
      </c>
      <c r="J72" s="250">
        <v>100506</v>
      </c>
      <c r="K72" s="250" t="s">
        <v>701</v>
      </c>
      <c r="L72" s="60">
        <v>54.55</v>
      </c>
      <c r="M72" s="334">
        <v>0.1221</v>
      </c>
      <c r="N72" s="249">
        <v>6.66</v>
      </c>
      <c r="P72" s="249">
        <v>18.72</v>
      </c>
      <c r="Q72" s="249">
        <v>17.54</v>
      </c>
      <c r="R72" s="249">
        <v>17.29</v>
      </c>
      <c r="S72" s="249">
        <v>18.18</v>
      </c>
      <c r="T72" s="249">
        <v>17.190000000000001</v>
      </c>
      <c r="U72" s="249">
        <v>16.989999999999998</v>
      </c>
      <c r="V72" s="335">
        <v>10071179478010</v>
      </c>
      <c r="W72" s="250" t="s">
        <v>24</v>
      </c>
      <c r="X72" s="60">
        <v>160.53</v>
      </c>
      <c r="Y72" s="250">
        <v>2.99</v>
      </c>
      <c r="Z72" s="249">
        <v>25.38</v>
      </c>
      <c r="AA72" s="249">
        <v>24.2</v>
      </c>
      <c r="AB72" s="249">
        <v>23.95</v>
      </c>
      <c r="AC72" s="249">
        <v>24.84</v>
      </c>
      <c r="AD72" s="249">
        <v>23.85</v>
      </c>
      <c r="AE72" s="249">
        <v>23.65</v>
      </c>
      <c r="AF72" s="249">
        <v>0</v>
      </c>
    </row>
    <row r="73" spans="1:32" x14ac:dyDescent="0.3">
      <c r="A73" s="10" t="s">
        <v>699</v>
      </c>
      <c r="B73" s="10" t="s">
        <v>768</v>
      </c>
      <c r="C73" s="250" t="s">
        <v>701</v>
      </c>
      <c r="D73" s="333">
        <v>10071179478027</v>
      </c>
      <c r="E73" s="250" t="s">
        <v>24</v>
      </c>
      <c r="F73" s="60">
        <v>30</v>
      </c>
      <c r="G73" s="60">
        <v>32</v>
      </c>
      <c r="H73" s="60">
        <v>163.82</v>
      </c>
      <c r="I73" s="250">
        <v>2.93</v>
      </c>
      <c r="J73" s="250">
        <v>100506</v>
      </c>
      <c r="K73" s="250" t="s">
        <v>701</v>
      </c>
      <c r="L73" s="60">
        <v>54.55</v>
      </c>
      <c r="M73" s="334">
        <v>0.1221</v>
      </c>
      <c r="N73" s="249">
        <v>6.66</v>
      </c>
      <c r="P73" s="249">
        <v>20.22</v>
      </c>
      <c r="Q73" s="249">
        <v>19.04</v>
      </c>
      <c r="R73" s="249">
        <v>18.79</v>
      </c>
      <c r="S73" s="249">
        <v>19.68</v>
      </c>
      <c r="T73" s="249">
        <v>18.690000000000001</v>
      </c>
      <c r="U73" s="249">
        <v>18.489999999999998</v>
      </c>
      <c r="V73" s="335">
        <v>10071179478027</v>
      </c>
      <c r="W73" s="250" t="s">
        <v>24</v>
      </c>
      <c r="X73" s="60">
        <v>163.82</v>
      </c>
      <c r="Y73" s="250">
        <v>2.93</v>
      </c>
      <c r="Z73" s="249">
        <v>26.88</v>
      </c>
      <c r="AA73" s="249">
        <v>25.7</v>
      </c>
      <c r="AB73" s="249">
        <v>25.45</v>
      </c>
      <c r="AC73" s="249">
        <v>26.34</v>
      </c>
      <c r="AD73" s="249">
        <v>25.35</v>
      </c>
      <c r="AE73" s="249">
        <v>25.15</v>
      </c>
      <c r="AF73" s="249">
        <v>0</v>
      </c>
    </row>
    <row r="74" spans="1:32" x14ac:dyDescent="0.3">
      <c r="A74" s="10" t="s">
        <v>699</v>
      </c>
      <c r="B74" s="10" t="s">
        <v>769</v>
      </c>
      <c r="C74" s="250" t="s">
        <v>701</v>
      </c>
      <c r="D74" s="333">
        <v>10071179478089</v>
      </c>
      <c r="E74" s="250" t="s">
        <v>24</v>
      </c>
      <c r="F74" s="60">
        <v>30</v>
      </c>
      <c r="G74" s="60">
        <v>32</v>
      </c>
      <c r="H74" s="60">
        <v>161.07</v>
      </c>
      <c r="I74" s="250">
        <v>2.98</v>
      </c>
      <c r="J74" s="250">
        <v>100506</v>
      </c>
      <c r="K74" s="250" t="s">
        <v>701</v>
      </c>
      <c r="L74" s="60">
        <v>54.55</v>
      </c>
      <c r="M74" s="334">
        <v>0.1221</v>
      </c>
      <c r="N74" s="249">
        <v>6.66</v>
      </c>
      <c r="P74" s="249">
        <v>19.62</v>
      </c>
      <c r="Q74" s="249">
        <v>18.440000000000001</v>
      </c>
      <c r="R74" s="249">
        <v>18.190000000000001</v>
      </c>
      <c r="S74" s="249">
        <v>19.079999999999998</v>
      </c>
      <c r="T74" s="249">
        <v>18.09</v>
      </c>
      <c r="U74" s="249">
        <v>17.89</v>
      </c>
      <c r="V74" s="335">
        <v>10071179478089</v>
      </c>
      <c r="W74" s="250" t="s">
        <v>24</v>
      </c>
      <c r="X74" s="60">
        <v>161.07</v>
      </c>
      <c r="Y74" s="250">
        <v>2.98</v>
      </c>
      <c r="Z74" s="249">
        <v>26.28</v>
      </c>
      <c r="AA74" s="249">
        <v>25.1</v>
      </c>
      <c r="AB74" s="249">
        <v>24.85</v>
      </c>
      <c r="AC74" s="249">
        <v>25.74</v>
      </c>
      <c r="AD74" s="249">
        <v>24.75</v>
      </c>
      <c r="AE74" s="249">
        <v>24.55</v>
      </c>
      <c r="AF74" s="249">
        <v>0</v>
      </c>
    </row>
    <row r="75" spans="1:32" x14ac:dyDescent="0.3">
      <c r="A75" s="10" t="s">
        <v>699</v>
      </c>
      <c r="B75" s="10" t="s">
        <v>770</v>
      </c>
      <c r="C75" s="250" t="s">
        <v>701</v>
      </c>
      <c r="D75" s="333">
        <v>10071179479024</v>
      </c>
      <c r="E75" s="250" t="s">
        <v>24</v>
      </c>
      <c r="F75" s="60">
        <v>27</v>
      </c>
      <c r="G75" s="60">
        <v>29</v>
      </c>
      <c r="H75" s="60">
        <v>128.94999999999999</v>
      </c>
      <c r="I75" s="250">
        <v>3.35</v>
      </c>
      <c r="J75" s="250">
        <v>100506</v>
      </c>
      <c r="K75" s="250" t="s">
        <v>701</v>
      </c>
      <c r="L75" s="60">
        <v>49.1</v>
      </c>
      <c r="M75" s="334">
        <v>0.1221</v>
      </c>
      <c r="N75" s="249">
        <v>6</v>
      </c>
      <c r="P75" s="249">
        <v>18.760000000000002</v>
      </c>
      <c r="Q75" s="249">
        <v>17.690000000000001</v>
      </c>
      <c r="R75" s="249">
        <v>17.47</v>
      </c>
      <c r="S75" s="249">
        <v>18.27</v>
      </c>
      <c r="T75" s="249">
        <v>17.37</v>
      </c>
      <c r="U75" s="249">
        <v>17.2</v>
      </c>
      <c r="V75" s="335">
        <v>10071179479024</v>
      </c>
      <c r="W75" s="250" t="s">
        <v>24</v>
      </c>
      <c r="X75" s="60">
        <v>128.94999999999999</v>
      </c>
      <c r="Y75" s="250">
        <v>3.35</v>
      </c>
      <c r="Z75" s="249">
        <v>24.76</v>
      </c>
      <c r="AA75" s="249">
        <v>23.69</v>
      </c>
      <c r="AB75" s="249">
        <v>23.47</v>
      </c>
      <c r="AC75" s="249">
        <v>24.27</v>
      </c>
      <c r="AD75" s="249">
        <v>23.37</v>
      </c>
      <c r="AE75" s="249">
        <v>23.2</v>
      </c>
      <c r="AF75" s="249">
        <v>0</v>
      </c>
    </row>
    <row r="76" spans="1:32" x14ac:dyDescent="0.3">
      <c r="A76" s="10" t="s">
        <v>699</v>
      </c>
      <c r="B76" s="10" t="s">
        <v>771</v>
      </c>
      <c r="C76" s="250" t="s">
        <v>701</v>
      </c>
      <c r="D76" s="333">
        <v>10071179479208</v>
      </c>
      <c r="E76" s="250" t="s">
        <v>24</v>
      </c>
      <c r="F76" s="60">
        <v>24</v>
      </c>
      <c r="G76" s="60">
        <v>26</v>
      </c>
      <c r="H76" s="60">
        <v>113.6</v>
      </c>
      <c r="I76" s="250">
        <v>3.38</v>
      </c>
      <c r="J76" s="250">
        <v>100506</v>
      </c>
      <c r="K76" s="250" t="s">
        <v>701</v>
      </c>
      <c r="L76" s="60">
        <v>43.63</v>
      </c>
      <c r="M76" s="334">
        <v>0.1221</v>
      </c>
      <c r="N76" s="249">
        <v>5.33</v>
      </c>
      <c r="P76" s="249">
        <v>18.75</v>
      </c>
      <c r="Q76" s="249">
        <v>17.79</v>
      </c>
      <c r="R76" s="249">
        <v>17.590000000000003</v>
      </c>
      <c r="S76" s="249">
        <v>18.310000000000002</v>
      </c>
      <c r="T76" s="249">
        <v>17.509999999999998</v>
      </c>
      <c r="U76" s="249">
        <v>17.350000000000001</v>
      </c>
      <c r="V76" s="335">
        <v>10071179479208</v>
      </c>
      <c r="W76" s="250" t="s">
        <v>24</v>
      </c>
      <c r="X76" s="60">
        <v>113.6</v>
      </c>
      <c r="Y76" s="250">
        <v>3.38</v>
      </c>
      <c r="Z76" s="249">
        <v>24.08</v>
      </c>
      <c r="AA76" s="249">
        <v>23.12</v>
      </c>
      <c r="AB76" s="249">
        <v>22.92</v>
      </c>
      <c r="AC76" s="249">
        <v>23.64</v>
      </c>
      <c r="AD76" s="249">
        <v>22.84</v>
      </c>
      <c r="AE76" s="249">
        <v>22.68</v>
      </c>
      <c r="AF76" s="249">
        <v>0</v>
      </c>
    </row>
    <row r="77" spans="1:32" x14ac:dyDescent="0.3">
      <c r="A77" s="10" t="s">
        <v>699</v>
      </c>
      <c r="B77" s="10" t="s">
        <v>772</v>
      </c>
      <c r="C77" s="250" t="s">
        <v>701</v>
      </c>
      <c r="D77" s="333">
        <v>10071179479987</v>
      </c>
      <c r="E77" s="250" t="s">
        <v>24</v>
      </c>
      <c r="F77" s="60">
        <v>27</v>
      </c>
      <c r="G77" s="60">
        <v>29</v>
      </c>
      <c r="H77" s="60">
        <v>180.75</v>
      </c>
      <c r="I77" s="250">
        <v>2.39</v>
      </c>
      <c r="J77" s="250">
        <v>100506</v>
      </c>
      <c r="K77" s="250" t="s">
        <v>701</v>
      </c>
      <c r="L77" s="60">
        <v>49.1</v>
      </c>
      <c r="M77" s="334">
        <v>0.1221</v>
      </c>
      <c r="N77" s="249">
        <v>6</v>
      </c>
      <c r="P77" s="249">
        <v>15.79</v>
      </c>
      <c r="Q77" s="249">
        <v>14.719999999999999</v>
      </c>
      <c r="R77" s="249">
        <v>14.5</v>
      </c>
      <c r="S77" s="249">
        <v>15.3</v>
      </c>
      <c r="T77" s="249">
        <v>14.399999999999999</v>
      </c>
      <c r="U77" s="249">
        <v>14.23</v>
      </c>
      <c r="V77" s="335">
        <v>10071179479987</v>
      </c>
      <c r="W77" s="250" t="s">
        <v>24</v>
      </c>
      <c r="X77" s="60">
        <v>180.75</v>
      </c>
      <c r="Y77" s="250">
        <v>2.39</v>
      </c>
      <c r="Z77" s="249">
        <v>21.79</v>
      </c>
      <c r="AA77" s="249">
        <v>20.72</v>
      </c>
      <c r="AB77" s="249">
        <v>20.5</v>
      </c>
      <c r="AC77" s="249">
        <v>21.3</v>
      </c>
      <c r="AD77" s="249">
        <v>20.399999999999999</v>
      </c>
      <c r="AE77" s="249">
        <v>20.23</v>
      </c>
      <c r="AF77" s="249">
        <v>0</v>
      </c>
    </row>
    <row r="78" spans="1:32" x14ac:dyDescent="0.3">
      <c r="A78" s="10" t="s">
        <v>699</v>
      </c>
      <c r="B78" s="10" t="s">
        <v>773</v>
      </c>
      <c r="C78" s="250" t="s">
        <v>707</v>
      </c>
      <c r="D78" s="333">
        <v>10071179707561</v>
      </c>
      <c r="E78" s="250" t="s">
        <v>24</v>
      </c>
      <c r="F78" s="60">
        <v>15</v>
      </c>
      <c r="G78" s="60">
        <v>16.25</v>
      </c>
      <c r="H78" s="60">
        <v>62.33</v>
      </c>
      <c r="I78" s="250">
        <v>3.85</v>
      </c>
      <c r="J78" s="250">
        <v>100980</v>
      </c>
      <c r="K78" s="250" t="s">
        <v>707</v>
      </c>
      <c r="L78" s="60">
        <v>18.75</v>
      </c>
      <c r="M78" s="334">
        <v>0.25530000000000003</v>
      </c>
      <c r="N78" s="249">
        <v>4.79</v>
      </c>
      <c r="P78" s="249">
        <v>26.39</v>
      </c>
      <c r="Q78" s="249">
        <v>25.79</v>
      </c>
      <c r="R78" s="249">
        <v>25.66</v>
      </c>
      <c r="S78" s="249">
        <v>26.11</v>
      </c>
      <c r="T78" s="249">
        <v>25.61</v>
      </c>
      <c r="U78" s="249">
        <v>25.51</v>
      </c>
      <c r="V78" s="335">
        <v>10071179707561</v>
      </c>
      <c r="W78" s="250" t="s">
        <v>24</v>
      </c>
      <c r="X78" s="60">
        <v>62.33</v>
      </c>
      <c r="Y78" s="250">
        <v>3.85</v>
      </c>
      <c r="Z78" s="249">
        <v>31.18</v>
      </c>
      <c r="AA78" s="249">
        <v>30.58</v>
      </c>
      <c r="AB78" s="249">
        <v>30.45</v>
      </c>
      <c r="AC78" s="249">
        <v>30.9</v>
      </c>
      <c r="AD78" s="249">
        <v>30.4</v>
      </c>
      <c r="AE78" s="249">
        <v>30.3</v>
      </c>
      <c r="AF78" s="249">
        <v>0</v>
      </c>
    </row>
    <row r="79" spans="1:32" x14ac:dyDescent="0.3">
      <c r="A79" s="10" t="s">
        <v>699</v>
      </c>
      <c r="B79" s="10" t="s">
        <v>774</v>
      </c>
      <c r="C79" s="250" t="s">
        <v>701</v>
      </c>
      <c r="D79" s="333">
        <v>10071179751663</v>
      </c>
      <c r="E79" s="250" t="s">
        <v>24</v>
      </c>
      <c r="F79" s="60">
        <v>15</v>
      </c>
      <c r="G79" s="60">
        <v>16.25</v>
      </c>
      <c r="H79" s="60">
        <v>77.41</v>
      </c>
      <c r="I79" s="250">
        <v>3.1</v>
      </c>
      <c r="J79" s="250">
        <v>100506</v>
      </c>
      <c r="K79" s="250" t="s">
        <v>701</v>
      </c>
      <c r="L79" s="60">
        <v>18.75</v>
      </c>
      <c r="M79" s="334">
        <v>0.1221</v>
      </c>
      <c r="N79" s="249">
        <v>2.29</v>
      </c>
      <c r="P79" s="249">
        <v>17.34</v>
      </c>
      <c r="Q79" s="249">
        <v>16.740000000000002</v>
      </c>
      <c r="R79" s="249">
        <v>16.61</v>
      </c>
      <c r="S79" s="249">
        <v>17.060000000000002</v>
      </c>
      <c r="T79" s="249">
        <v>16.560000000000002</v>
      </c>
      <c r="U79" s="249">
        <v>16.46</v>
      </c>
      <c r="V79" s="335">
        <v>10071179751663</v>
      </c>
      <c r="W79" s="250" t="s">
        <v>24</v>
      </c>
      <c r="X79" s="60">
        <v>77.41</v>
      </c>
      <c r="Y79" s="250">
        <v>3.1</v>
      </c>
      <c r="Z79" s="249">
        <v>19.63</v>
      </c>
      <c r="AA79" s="249">
        <v>19.03</v>
      </c>
      <c r="AB79" s="249">
        <v>18.899999999999999</v>
      </c>
      <c r="AC79" s="249">
        <v>19.350000000000001</v>
      </c>
      <c r="AD79" s="249">
        <v>18.850000000000001</v>
      </c>
      <c r="AE79" s="249">
        <v>18.75</v>
      </c>
      <c r="AF79" s="249">
        <v>0</v>
      </c>
    </row>
    <row r="80" spans="1:32" x14ac:dyDescent="0.3">
      <c r="A80" s="10" t="s">
        <v>699</v>
      </c>
      <c r="B80" s="10" t="s">
        <v>775</v>
      </c>
      <c r="C80" s="250" t="s">
        <v>701</v>
      </c>
      <c r="D80" s="333">
        <v>10071179757672</v>
      </c>
      <c r="E80" s="250" t="s">
        <v>24</v>
      </c>
      <c r="F80" s="60">
        <v>15</v>
      </c>
      <c r="G80" s="60">
        <v>16.25</v>
      </c>
      <c r="H80" s="60">
        <v>75.47</v>
      </c>
      <c r="I80" s="250">
        <v>3.18</v>
      </c>
      <c r="J80" s="250">
        <v>100506</v>
      </c>
      <c r="K80" s="250" t="s">
        <v>701</v>
      </c>
      <c r="L80" s="60">
        <v>18.75</v>
      </c>
      <c r="M80" s="334">
        <v>0.1221</v>
      </c>
      <c r="N80" s="249">
        <v>2.29</v>
      </c>
      <c r="P80" s="249">
        <v>17.64</v>
      </c>
      <c r="Q80" s="249">
        <v>17.04</v>
      </c>
      <c r="R80" s="249">
        <v>16.91</v>
      </c>
      <c r="S80" s="249">
        <v>17.36</v>
      </c>
      <c r="T80" s="249">
        <v>16.86</v>
      </c>
      <c r="U80" s="249">
        <v>16.760000000000002</v>
      </c>
      <c r="V80" s="335">
        <v>10071179757672</v>
      </c>
      <c r="W80" s="250" t="s">
        <v>24</v>
      </c>
      <c r="X80" s="60">
        <v>75.47</v>
      </c>
      <c r="Y80" s="250">
        <v>3.18</v>
      </c>
      <c r="Z80" s="249">
        <v>19.93</v>
      </c>
      <c r="AA80" s="249">
        <v>19.329999999999998</v>
      </c>
      <c r="AB80" s="249">
        <v>19.2</v>
      </c>
      <c r="AC80" s="249">
        <v>19.649999999999999</v>
      </c>
      <c r="AD80" s="249">
        <v>19.149999999999999</v>
      </c>
      <c r="AE80" s="249">
        <v>19.05</v>
      </c>
      <c r="AF80" s="249">
        <v>0</v>
      </c>
    </row>
    <row r="81" spans="1:32" x14ac:dyDescent="0.3">
      <c r="A81" s="10" t="s">
        <v>699</v>
      </c>
      <c r="B81" s="10" t="s">
        <v>776</v>
      </c>
      <c r="C81" s="250" t="s">
        <v>701</v>
      </c>
      <c r="D81" s="333">
        <v>10071179776772</v>
      </c>
      <c r="E81" s="250" t="s">
        <v>24</v>
      </c>
      <c r="F81" s="60">
        <v>15</v>
      </c>
      <c r="G81" s="60">
        <v>16.25</v>
      </c>
      <c r="H81" s="60">
        <v>75.47</v>
      </c>
      <c r="I81" s="250">
        <v>3.18</v>
      </c>
      <c r="J81" s="250">
        <v>100506</v>
      </c>
      <c r="K81" s="250" t="s">
        <v>701</v>
      </c>
      <c r="L81" s="60">
        <v>18.75</v>
      </c>
      <c r="M81" s="334">
        <v>0.1221</v>
      </c>
      <c r="N81" s="249">
        <v>2.29</v>
      </c>
      <c r="P81" s="249">
        <v>17.79</v>
      </c>
      <c r="Q81" s="249">
        <v>17.190000000000001</v>
      </c>
      <c r="R81" s="249">
        <v>17.060000000000002</v>
      </c>
      <c r="S81" s="249">
        <v>17.510000000000002</v>
      </c>
      <c r="T81" s="249">
        <v>17.010000000000002</v>
      </c>
      <c r="U81" s="249">
        <v>16.91</v>
      </c>
      <c r="V81" s="335">
        <v>10071179776772</v>
      </c>
      <c r="W81" s="250" t="s">
        <v>24</v>
      </c>
      <c r="X81" s="60">
        <v>75.47</v>
      </c>
      <c r="Y81" s="250">
        <v>3.18</v>
      </c>
      <c r="Z81" s="249">
        <v>20.079999999999998</v>
      </c>
      <c r="AA81" s="249">
        <v>19.48</v>
      </c>
      <c r="AB81" s="249">
        <v>19.350000000000001</v>
      </c>
      <c r="AC81" s="249">
        <v>19.8</v>
      </c>
      <c r="AD81" s="249">
        <v>19.3</v>
      </c>
      <c r="AE81" s="249">
        <v>19.2</v>
      </c>
      <c r="AF81" s="249">
        <v>0</v>
      </c>
    </row>
    <row r="82" spans="1:32" x14ac:dyDescent="0.3">
      <c r="A82" s="10" t="s">
        <v>699</v>
      </c>
      <c r="B82" s="10" t="s">
        <v>777</v>
      </c>
      <c r="C82" s="250" t="s">
        <v>701</v>
      </c>
      <c r="D82" s="333">
        <v>10071179777663</v>
      </c>
      <c r="E82" s="250" t="s">
        <v>24</v>
      </c>
      <c r="F82" s="60">
        <v>15</v>
      </c>
      <c r="G82" s="60">
        <v>16.25</v>
      </c>
      <c r="H82" s="60">
        <v>79.47</v>
      </c>
      <c r="I82" s="250">
        <v>3.02</v>
      </c>
      <c r="J82" s="250">
        <v>100506</v>
      </c>
      <c r="K82" s="250" t="s">
        <v>701</v>
      </c>
      <c r="L82" s="60">
        <v>18.75</v>
      </c>
      <c r="M82" s="334">
        <v>0.1221</v>
      </c>
      <c r="N82" s="249">
        <v>2.29</v>
      </c>
      <c r="P82" s="249">
        <v>14.04</v>
      </c>
      <c r="Q82" s="249">
        <v>13.440000000000001</v>
      </c>
      <c r="R82" s="249">
        <v>13.309999999999999</v>
      </c>
      <c r="S82" s="249">
        <v>13.760000000000002</v>
      </c>
      <c r="T82" s="249">
        <v>13.260000000000002</v>
      </c>
      <c r="U82" s="249">
        <v>13.16</v>
      </c>
      <c r="V82" s="335">
        <v>10071179777663</v>
      </c>
      <c r="W82" s="250" t="s">
        <v>24</v>
      </c>
      <c r="X82" s="60">
        <v>79.47</v>
      </c>
      <c r="Y82" s="250">
        <v>3.02</v>
      </c>
      <c r="Z82" s="249">
        <v>16.329999999999998</v>
      </c>
      <c r="AA82" s="249">
        <v>15.73</v>
      </c>
      <c r="AB82" s="249">
        <v>15.6</v>
      </c>
      <c r="AC82" s="249">
        <v>16.05</v>
      </c>
      <c r="AD82" s="249">
        <v>15.55</v>
      </c>
      <c r="AE82" s="249">
        <v>15.45</v>
      </c>
      <c r="AF82" s="249">
        <v>0</v>
      </c>
    </row>
    <row r="83" spans="1:32" x14ac:dyDescent="0.3">
      <c r="A83" s="10" t="s">
        <v>699</v>
      </c>
      <c r="B83" s="10" t="s">
        <v>778</v>
      </c>
      <c r="C83" s="250" t="s">
        <v>701</v>
      </c>
      <c r="D83" s="333">
        <v>10071179977773</v>
      </c>
      <c r="E83" s="250" t="s">
        <v>24</v>
      </c>
      <c r="F83" s="60">
        <v>15</v>
      </c>
      <c r="G83" s="60">
        <v>16.25</v>
      </c>
      <c r="H83" s="60">
        <v>75</v>
      </c>
      <c r="I83" s="250">
        <v>3.2</v>
      </c>
      <c r="J83" s="250">
        <v>100506</v>
      </c>
      <c r="K83" s="250" t="s">
        <v>701</v>
      </c>
      <c r="L83" s="60">
        <v>18.75</v>
      </c>
      <c r="M83" s="334">
        <v>0.1221</v>
      </c>
      <c r="N83" s="249">
        <v>2.29</v>
      </c>
      <c r="P83" s="249">
        <v>16.59</v>
      </c>
      <c r="Q83" s="249">
        <v>15.990000000000002</v>
      </c>
      <c r="R83" s="249">
        <v>15.86</v>
      </c>
      <c r="S83" s="249">
        <v>16.310000000000002</v>
      </c>
      <c r="T83" s="249">
        <v>15.810000000000002</v>
      </c>
      <c r="U83" s="249">
        <v>15.71</v>
      </c>
      <c r="V83" s="335">
        <v>10071179977773</v>
      </c>
      <c r="W83" s="250" t="s">
        <v>24</v>
      </c>
      <c r="X83" s="60">
        <v>75</v>
      </c>
      <c r="Y83" s="250">
        <v>3.2</v>
      </c>
      <c r="Z83" s="249">
        <v>18.88</v>
      </c>
      <c r="AA83" s="249">
        <v>18.28</v>
      </c>
      <c r="AB83" s="249">
        <v>18.149999999999999</v>
      </c>
      <c r="AC83" s="249">
        <v>18.600000000000001</v>
      </c>
      <c r="AD83" s="249">
        <v>18.100000000000001</v>
      </c>
      <c r="AE83" s="249">
        <v>18</v>
      </c>
      <c r="AF83" s="249">
        <v>0</v>
      </c>
    </row>
  </sheetData>
  <protectedRanges>
    <protectedRange password="8F60" sqref="AF6" name="Calculations_40"/>
  </protectedRanges>
  <mergeCells count="1">
    <mergeCell ref="P5:Q5"/>
  </mergeCells>
  <conditionalFormatting sqref="D1:D6">
    <cfRule type="duplicateValues" dxfId="280" priority="2"/>
  </conditionalFormatting>
  <conditionalFormatting sqref="W6">
    <cfRule type="duplicateValues" dxfId="279" priority="1"/>
  </conditionalFormatting>
  <conditionalFormatting sqref="E1:E6">
    <cfRule type="duplicateValues" dxfId="278" priority="3"/>
  </conditionalFormatting>
  <conditionalFormatting sqref="W1:W5 V1:V6">
    <cfRule type="duplicateValues" dxfId="277" priority="4"/>
  </conditionalFormatting>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F0"/>
  </sheetPr>
  <dimension ref="A1:T33"/>
  <sheetViews>
    <sheetView zoomScale="90" zoomScaleNormal="9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8.6640625" style="10" bestFit="1" customWidth="1"/>
    <col min="2" max="2" width="38.109375" style="10" customWidth="1"/>
    <col min="3" max="3" width="27.33203125" style="10" bestFit="1" customWidth="1"/>
    <col min="4" max="6" width="10.33203125" style="318" bestFit="1" customWidth="1"/>
    <col min="7" max="7" width="8.44140625" style="318" bestFit="1" customWidth="1"/>
    <col min="8" max="8" width="7.44140625" style="318" bestFit="1" customWidth="1"/>
    <col min="9" max="9" width="9.33203125" style="318"/>
    <col min="10" max="10" width="22" style="318" bestFit="1" customWidth="1"/>
    <col min="11" max="11" width="20.6640625" style="318" customWidth="1"/>
    <col min="12" max="12" width="21.6640625" style="318" customWidth="1"/>
    <col min="13" max="13" width="20.6640625" style="318" customWidth="1"/>
    <col min="14" max="14" width="10.33203125" style="58" bestFit="1" customWidth="1"/>
    <col min="15" max="16" width="8.5546875" style="317" bestFit="1" customWidth="1"/>
    <col min="17" max="17" width="5.6640625" style="59" customWidth="1"/>
    <col min="18" max="18" width="49.6640625" style="317" customWidth="1"/>
    <col min="19" max="19" width="15.6640625" style="317" bestFit="1" customWidth="1"/>
    <col min="20" max="20" width="6.5546875" style="318"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338" t="s">
        <v>8</v>
      </c>
      <c r="C6" s="13" t="s">
        <v>18</v>
      </c>
      <c r="D6" s="14" t="s">
        <v>9</v>
      </c>
      <c r="E6" s="14" t="s">
        <v>5</v>
      </c>
      <c r="F6" s="14" t="s">
        <v>20</v>
      </c>
      <c r="G6" s="12" t="s">
        <v>38</v>
      </c>
      <c r="H6" s="14" t="s">
        <v>39</v>
      </c>
      <c r="I6" s="17" t="s">
        <v>10</v>
      </c>
      <c r="J6" s="14" t="s">
        <v>11</v>
      </c>
      <c r="K6" s="15" t="s">
        <v>791</v>
      </c>
      <c r="L6" s="16" t="s">
        <v>792</v>
      </c>
      <c r="M6" s="15" t="s">
        <v>793</v>
      </c>
      <c r="N6" s="24" t="s">
        <v>28</v>
      </c>
      <c r="O6" s="20" t="s">
        <v>12</v>
      </c>
      <c r="P6" s="20" t="s">
        <v>13</v>
      </c>
      <c r="Q6" s="19"/>
      <c r="R6" s="20" t="s">
        <v>16</v>
      </c>
      <c r="S6" s="22" t="s">
        <v>17</v>
      </c>
      <c r="T6" s="15" t="s">
        <v>7</v>
      </c>
    </row>
    <row r="7" spans="1:20" x14ac:dyDescent="0.3">
      <c r="A7" s="339" t="s">
        <v>794</v>
      </c>
      <c r="B7" s="340" t="s">
        <v>795</v>
      </c>
      <c r="C7" s="341">
        <v>20210</v>
      </c>
      <c r="D7" s="129" t="s">
        <v>24</v>
      </c>
      <c r="E7" s="342">
        <v>30.94</v>
      </c>
      <c r="F7" s="342">
        <v>32.9</v>
      </c>
      <c r="G7" s="341">
        <v>90</v>
      </c>
      <c r="H7" s="343" t="s">
        <v>796</v>
      </c>
      <c r="I7" s="342">
        <v>110244</v>
      </c>
      <c r="J7" s="129" t="s">
        <v>797</v>
      </c>
      <c r="K7" s="344">
        <v>68.900000000000006</v>
      </c>
      <c r="L7" s="344">
        <v>68.900000000000006</v>
      </c>
      <c r="M7" s="344">
        <v>68.900000000000006</v>
      </c>
      <c r="N7" s="345">
        <v>9.9499999999999993</v>
      </c>
      <c r="O7" s="346">
        <v>1.6629</v>
      </c>
      <c r="P7" s="344">
        <f>SUM(N7*O7)</f>
        <v>16.545855</v>
      </c>
      <c r="Q7" s="347"/>
      <c r="R7" s="344">
        <f>SUM(P7)</f>
        <v>16.545855</v>
      </c>
      <c r="S7" s="292"/>
      <c r="T7" s="129"/>
    </row>
    <row r="8" spans="1:20" x14ac:dyDescent="0.3">
      <c r="A8" s="339" t="s">
        <v>794</v>
      </c>
      <c r="B8" s="340" t="s">
        <v>798</v>
      </c>
      <c r="C8" s="341">
        <v>20211</v>
      </c>
      <c r="D8" s="129" t="s">
        <v>799</v>
      </c>
      <c r="E8" s="342">
        <v>30.88</v>
      </c>
      <c r="F8" s="342">
        <v>32.880000000000003</v>
      </c>
      <c r="G8" s="341">
        <v>90</v>
      </c>
      <c r="H8" s="343" t="s">
        <v>800</v>
      </c>
      <c r="I8" s="342">
        <v>110244</v>
      </c>
      <c r="J8" s="129" t="s">
        <v>797</v>
      </c>
      <c r="K8" s="344">
        <v>67.3</v>
      </c>
      <c r="L8" s="344">
        <v>67.3</v>
      </c>
      <c r="M8" s="344">
        <v>67.3</v>
      </c>
      <c r="N8" s="345">
        <v>11.44</v>
      </c>
      <c r="O8" s="346">
        <v>1.6629</v>
      </c>
      <c r="P8" s="344">
        <f t="shared" ref="P8:P33" si="0">SUM(N8*O8)</f>
        <v>19.023575999999998</v>
      </c>
      <c r="Q8" s="347"/>
      <c r="R8" s="344">
        <f t="shared" ref="R8:R33" si="1">SUM(P8)</f>
        <v>19.023575999999998</v>
      </c>
      <c r="S8" s="292"/>
      <c r="T8" s="129"/>
    </row>
    <row r="9" spans="1:20" x14ac:dyDescent="0.3">
      <c r="A9" s="339" t="s">
        <v>794</v>
      </c>
      <c r="B9" s="340" t="s">
        <v>801</v>
      </c>
      <c r="C9" s="341">
        <v>90700</v>
      </c>
      <c r="D9" s="129" t="s">
        <v>799</v>
      </c>
      <c r="E9" s="342">
        <v>31.67</v>
      </c>
      <c r="F9" s="342">
        <v>33.67</v>
      </c>
      <c r="G9" s="341">
        <v>90</v>
      </c>
      <c r="H9" s="343" t="s">
        <v>802</v>
      </c>
      <c r="I9" s="342">
        <v>110244</v>
      </c>
      <c r="J9" s="129" t="s">
        <v>797</v>
      </c>
      <c r="K9" s="344">
        <v>76.8</v>
      </c>
      <c r="L9" s="344">
        <v>76.8</v>
      </c>
      <c r="M9" s="344">
        <v>76.8</v>
      </c>
      <c r="N9" s="345">
        <v>9.8699999999999992</v>
      </c>
      <c r="O9" s="346">
        <v>1.6629</v>
      </c>
      <c r="P9" s="344">
        <f t="shared" si="0"/>
        <v>16.412822999999999</v>
      </c>
      <c r="Q9" s="347"/>
      <c r="R9" s="344">
        <f t="shared" si="1"/>
        <v>16.412822999999999</v>
      </c>
      <c r="S9" s="292"/>
      <c r="T9" s="129"/>
    </row>
    <row r="10" spans="1:20" x14ac:dyDescent="0.3">
      <c r="A10" s="339" t="s">
        <v>794</v>
      </c>
      <c r="B10" s="340" t="s">
        <v>803</v>
      </c>
      <c r="C10" s="341">
        <v>20310</v>
      </c>
      <c r="D10" s="129" t="s">
        <v>799</v>
      </c>
      <c r="E10" s="342">
        <v>24.75</v>
      </c>
      <c r="F10" s="342">
        <v>26.75</v>
      </c>
      <c r="G10" s="341">
        <v>72</v>
      </c>
      <c r="H10" s="343" t="s">
        <v>796</v>
      </c>
      <c r="I10" s="342">
        <v>110244</v>
      </c>
      <c r="J10" s="129" t="s">
        <v>797</v>
      </c>
      <c r="K10" s="344">
        <v>59.6</v>
      </c>
      <c r="L10" s="344">
        <v>59.6</v>
      </c>
      <c r="M10" s="344">
        <v>59.6</v>
      </c>
      <c r="N10" s="345">
        <v>7.96</v>
      </c>
      <c r="O10" s="346">
        <v>1.6629</v>
      </c>
      <c r="P10" s="344">
        <f t="shared" si="0"/>
        <v>13.236684</v>
      </c>
      <c r="Q10" s="347"/>
      <c r="R10" s="344">
        <f t="shared" si="1"/>
        <v>13.236684</v>
      </c>
      <c r="S10" s="292"/>
      <c r="T10" s="129"/>
    </row>
    <row r="11" spans="1:20" x14ac:dyDescent="0.3">
      <c r="A11" s="339" t="s">
        <v>794</v>
      </c>
      <c r="B11" s="340" t="s">
        <v>804</v>
      </c>
      <c r="C11" s="341">
        <v>20311</v>
      </c>
      <c r="D11" s="129" t="s">
        <v>799</v>
      </c>
      <c r="E11" s="342">
        <v>24.71</v>
      </c>
      <c r="F11" s="342">
        <v>26.71</v>
      </c>
      <c r="G11" s="341">
        <v>72</v>
      </c>
      <c r="H11" s="343" t="s">
        <v>800</v>
      </c>
      <c r="I11" s="342">
        <v>110244</v>
      </c>
      <c r="J11" s="129" t="s">
        <v>797</v>
      </c>
      <c r="K11" s="344">
        <v>58.25</v>
      </c>
      <c r="L11" s="344">
        <v>58.25</v>
      </c>
      <c r="M11" s="344">
        <v>58.25</v>
      </c>
      <c r="N11" s="345">
        <v>9.15</v>
      </c>
      <c r="O11" s="346">
        <v>1.6629</v>
      </c>
      <c r="P11" s="344">
        <f t="shared" si="0"/>
        <v>15.215535000000001</v>
      </c>
      <c r="Q11" s="347"/>
      <c r="R11" s="344">
        <f t="shared" si="1"/>
        <v>15.215535000000001</v>
      </c>
      <c r="S11" s="292"/>
      <c r="T11" s="129"/>
    </row>
    <row r="12" spans="1:20" x14ac:dyDescent="0.3">
      <c r="A12" s="339" t="s">
        <v>794</v>
      </c>
      <c r="B12" s="340" t="s">
        <v>805</v>
      </c>
      <c r="C12" s="341">
        <v>20312</v>
      </c>
      <c r="D12" s="129" t="s">
        <v>799</v>
      </c>
      <c r="E12" s="342">
        <v>25.34</v>
      </c>
      <c r="F12" s="342">
        <v>27.34</v>
      </c>
      <c r="G12" s="341">
        <v>72</v>
      </c>
      <c r="H12" s="343" t="s">
        <v>802</v>
      </c>
      <c r="I12" s="342">
        <v>110244</v>
      </c>
      <c r="J12" s="129" t="s">
        <v>797</v>
      </c>
      <c r="K12" s="344">
        <v>62.25</v>
      </c>
      <c r="L12" s="344">
        <v>62.25</v>
      </c>
      <c r="M12" s="344">
        <v>62.25</v>
      </c>
      <c r="N12" s="345">
        <v>7.96</v>
      </c>
      <c r="O12" s="346">
        <v>1.6629</v>
      </c>
      <c r="P12" s="344">
        <f t="shared" si="0"/>
        <v>13.236684</v>
      </c>
      <c r="Q12" s="347"/>
      <c r="R12" s="344">
        <f t="shared" si="1"/>
        <v>13.236684</v>
      </c>
      <c r="S12" s="292"/>
      <c r="T12" s="129"/>
    </row>
    <row r="13" spans="1:20" x14ac:dyDescent="0.3">
      <c r="A13" s="339" t="s">
        <v>794</v>
      </c>
      <c r="B13" s="340" t="s">
        <v>806</v>
      </c>
      <c r="C13" s="341">
        <v>15010</v>
      </c>
      <c r="D13" s="129" t="s">
        <v>24</v>
      </c>
      <c r="E13" s="342">
        <v>27.5</v>
      </c>
      <c r="F13" s="342">
        <v>29.5</v>
      </c>
      <c r="G13" s="342">
        <v>80</v>
      </c>
      <c r="H13" s="342" t="s">
        <v>796</v>
      </c>
      <c r="I13" s="342">
        <v>110244</v>
      </c>
      <c r="J13" s="129" t="s">
        <v>797</v>
      </c>
      <c r="K13" s="348">
        <v>61.1</v>
      </c>
      <c r="L13" s="348">
        <v>61.1</v>
      </c>
      <c r="M13" s="348">
        <v>61.1</v>
      </c>
      <c r="N13" s="349">
        <v>8.85</v>
      </c>
      <c r="O13" s="346">
        <v>1.6629</v>
      </c>
      <c r="P13" s="350">
        <f t="shared" si="0"/>
        <v>14.716664999999999</v>
      </c>
      <c r="Q13" s="347"/>
      <c r="R13" s="348">
        <f t="shared" si="1"/>
        <v>14.716664999999999</v>
      </c>
      <c r="S13" s="292"/>
      <c r="T13" s="129"/>
    </row>
    <row r="14" spans="1:20" x14ac:dyDescent="0.3">
      <c r="A14" s="339" t="s">
        <v>794</v>
      </c>
      <c r="B14" s="340" t="s">
        <v>807</v>
      </c>
      <c r="C14" s="341">
        <v>15011</v>
      </c>
      <c r="D14" s="129" t="s">
        <v>24</v>
      </c>
      <c r="E14" s="342">
        <v>27.45</v>
      </c>
      <c r="F14" s="342">
        <v>29.45</v>
      </c>
      <c r="G14" s="342">
        <v>80</v>
      </c>
      <c r="H14" s="342" t="s">
        <v>800</v>
      </c>
      <c r="I14" s="342">
        <v>110244</v>
      </c>
      <c r="J14" s="129" t="s">
        <v>797</v>
      </c>
      <c r="K14" s="348">
        <v>59.6</v>
      </c>
      <c r="L14" s="348">
        <v>59.6</v>
      </c>
      <c r="M14" s="348">
        <v>59.6</v>
      </c>
      <c r="N14" s="349">
        <v>10.17</v>
      </c>
      <c r="O14" s="346">
        <v>1.6629</v>
      </c>
      <c r="P14" s="350">
        <f t="shared" si="0"/>
        <v>16.911693</v>
      </c>
      <c r="Q14" s="347"/>
      <c r="R14" s="348">
        <f t="shared" si="1"/>
        <v>16.911693</v>
      </c>
      <c r="S14" s="292"/>
      <c r="T14" s="129"/>
    </row>
    <row r="15" spans="1:20" x14ac:dyDescent="0.3">
      <c r="A15" s="339" t="s">
        <v>794</v>
      </c>
      <c r="B15" s="340" t="s">
        <v>808</v>
      </c>
      <c r="C15" s="341">
        <v>15013</v>
      </c>
      <c r="D15" s="129" t="s">
        <v>24</v>
      </c>
      <c r="E15" s="342">
        <v>28.5</v>
      </c>
      <c r="F15" s="342">
        <v>30.5</v>
      </c>
      <c r="G15" s="342">
        <v>80</v>
      </c>
      <c r="H15" s="342" t="s">
        <v>809</v>
      </c>
      <c r="I15" s="342">
        <v>110244</v>
      </c>
      <c r="J15" s="129" t="s">
        <v>797</v>
      </c>
      <c r="K15" s="348">
        <v>69.959999999999994</v>
      </c>
      <c r="L15" s="348">
        <v>69.959999999999994</v>
      </c>
      <c r="M15" s="348">
        <v>69.959999999999994</v>
      </c>
      <c r="N15" s="349">
        <v>7.72</v>
      </c>
      <c r="O15" s="346">
        <v>1.6629</v>
      </c>
      <c r="P15" s="350">
        <f t="shared" si="0"/>
        <v>12.837588</v>
      </c>
      <c r="Q15" s="347"/>
      <c r="R15" s="348">
        <f t="shared" si="1"/>
        <v>12.837588</v>
      </c>
      <c r="S15" s="292"/>
      <c r="T15" s="129"/>
    </row>
    <row r="16" spans="1:20" x14ac:dyDescent="0.3">
      <c r="A16" s="339" t="s">
        <v>794</v>
      </c>
      <c r="B16" s="351" t="s">
        <v>806</v>
      </c>
      <c r="C16" s="352">
        <v>17010</v>
      </c>
      <c r="D16" s="129" t="s">
        <v>24</v>
      </c>
      <c r="E16" s="342">
        <v>27.45</v>
      </c>
      <c r="F16" s="342">
        <v>29.45</v>
      </c>
      <c r="G16" s="342">
        <v>80</v>
      </c>
      <c r="H16" s="342" t="s">
        <v>810</v>
      </c>
      <c r="I16" s="342">
        <v>110244</v>
      </c>
      <c r="J16" s="129" t="s">
        <v>797</v>
      </c>
      <c r="K16" s="348">
        <v>59.12</v>
      </c>
      <c r="L16" s="348">
        <v>59.12</v>
      </c>
      <c r="M16" s="348">
        <v>59.12</v>
      </c>
      <c r="N16" s="349">
        <v>8.75</v>
      </c>
      <c r="O16" s="346">
        <v>1.6629</v>
      </c>
      <c r="P16" s="350">
        <f t="shared" si="0"/>
        <v>14.550375000000001</v>
      </c>
      <c r="Q16" s="347"/>
      <c r="R16" s="348">
        <f t="shared" si="1"/>
        <v>14.550375000000001</v>
      </c>
      <c r="S16" s="292"/>
      <c r="T16" s="129"/>
    </row>
    <row r="17" spans="1:20" x14ac:dyDescent="0.3">
      <c r="A17" s="339" t="s">
        <v>794</v>
      </c>
      <c r="B17" s="351" t="s">
        <v>807</v>
      </c>
      <c r="C17" s="352">
        <v>17011</v>
      </c>
      <c r="D17" s="129" t="s">
        <v>24</v>
      </c>
      <c r="E17" s="342">
        <v>27.55</v>
      </c>
      <c r="F17" s="342">
        <v>29.55</v>
      </c>
      <c r="G17" s="342">
        <v>80</v>
      </c>
      <c r="H17" s="342" t="s">
        <v>800</v>
      </c>
      <c r="I17" s="342">
        <v>110244</v>
      </c>
      <c r="J17" s="129" t="s">
        <v>797</v>
      </c>
      <c r="K17" s="348">
        <v>54.8</v>
      </c>
      <c r="L17" s="348">
        <v>54.8</v>
      </c>
      <c r="M17" s="348">
        <v>54.8</v>
      </c>
      <c r="N17" s="349">
        <v>10</v>
      </c>
      <c r="O17" s="346">
        <v>1.6629</v>
      </c>
      <c r="P17" s="350">
        <f t="shared" si="0"/>
        <v>16.629000000000001</v>
      </c>
      <c r="Q17" s="347"/>
      <c r="R17" s="348">
        <f t="shared" si="1"/>
        <v>16.629000000000001</v>
      </c>
      <c r="S17" s="292"/>
      <c r="T17" s="129"/>
    </row>
    <row r="18" spans="1:20" x14ac:dyDescent="0.3">
      <c r="A18" s="339" t="s">
        <v>794</v>
      </c>
      <c r="B18" s="353" t="s">
        <v>811</v>
      </c>
      <c r="C18" s="352">
        <v>90500</v>
      </c>
      <c r="D18" s="129" t="s">
        <v>24</v>
      </c>
      <c r="E18" s="342">
        <v>30.94</v>
      </c>
      <c r="F18" s="342">
        <v>32.94</v>
      </c>
      <c r="G18" s="342">
        <v>90</v>
      </c>
      <c r="H18" s="342" t="s">
        <v>796</v>
      </c>
      <c r="I18" s="342">
        <v>110244</v>
      </c>
      <c r="J18" s="129" t="s">
        <v>797</v>
      </c>
      <c r="K18" s="348">
        <v>76.680000000000007</v>
      </c>
      <c r="L18" s="348">
        <v>76.680000000000007</v>
      </c>
      <c r="M18" s="348">
        <v>76.680000000000007</v>
      </c>
      <c r="N18" s="349">
        <v>9.9499999999999993</v>
      </c>
      <c r="O18" s="346">
        <v>1.6629</v>
      </c>
      <c r="P18" s="350">
        <f t="shared" si="0"/>
        <v>16.545855</v>
      </c>
      <c r="Q18" s="347"/>
      <c r="R18" s="348">
        <f t="shared" si="1"/>
        <v>16.545855</v>
      </c>
      <c r="S18" s="292"/>
      <c r="T18" s="129"/>
    </row>
    <row r="19" spans="1:20" x14ac:dyDescent="0.3">
      <c r="A19" s="339" t="s">
        <v>794</v>
      </c>
      <c r="B19" s="354" t="s">
        <v>812</v>
      </c>
      <c r="C19" s="352">
        <v>90501</v>
      </c>
      <c r="D19" s="129" t="s">
        <v>24</v>
      </c>
      <c r="E19" s="342">
        <v>30.88</v>
      </c>
      <c r="F19" s="342">
        <v>32.880000000000003</v>
      </c>
      <c r="G19" s="342">
        <v>90</v>
      </c>
      <c r="H19" s="342" t="s">
        <v>800</v>
      </c>
      <c r="I19" s="342">
        <v>110244</v>
      </c>
      <c r="J19" s="129" t="s">
        <v>797</v>
      </c>
      <c r="K19" s="348">
        <v>75.08</v>
      </c>
      <c r="L19" s="348">
        <v>75.08</v>
      </c>
      <c r="M19" s="348">
        <v>75.08</v>
      </c>
      <c r="N19" s="349">
        <v>11.44</v>
      </c>
      <c r="O19" s="346">
        <v>1.6629</v>
      </c>
      <c r="P19" s="350">
        <f t="shared" si="0"/>
        <v>19.023575999999998</v>
      </c>
      <c r="Q19" s="347"/>
      <c r="R19" s="348">
        <f t="shared" si="1"/>
        <v>19.023575999999998</v>
      </c>
      <c r="S19" s="292"/>
      <c r="T19" s="129"/>
    </row>
    <row r="20" spans="1:20" x14ac:dyDescent="0.3">
      <c r="A20" s="339" t="s">
        <v>794</v>
      </c>
      <c r="B20" s="355" t="s">
        <v>813</v>
      </c>
      <c r="C20" s="356">
        <v>80549</v>
      </c>
      <c r="D20" s="129" t="s">
        <v>24</v>
      </c>
      <c r="E20" s="342">
        <v>28.15</v>
      </c>
      <c r="F20" s="342">
        <v>30.15</v>
      </c>
      <c r="G20" s="342">
        <v>80</v>
      </c>
      <c r="H20" s="342" t="s">
        <v>802</v>
      </c>
      <c r="I20" s="342">
        <v>110244</v>
      </c>
      <c r="J20" s="129" t="s">
        <v>797</v>
      </c>
      <c r="K20" s="348">
        <v>70.760000000000005</v>
      </c>
      <c r="L20" s="348">
        <v>70.760000000000005</v>
      </c>
      <c r="M20" s="348">
        <v>70.760000000000005</v>
      </c>
      <c r="N20" s="349">
        <v>8.77</v>
      </c>
      <c r="O20" s="346">
        <v>1.6629</v>
      </c>
      <c r="P20" s="350">
        <f t="shared" si="0"/>
        <v>14.583632999999999</v>
      </c>
      <c r="Q20" s="347"/>
      <c r="R20" s="348">
        <f t="shared" si="1"/>
        <v>14.583632999999999</v>
      </c>
      <c r="S20" s="292"/>
      <c r="T20" s="129"/>
    </row>
    <row r="21" spans="1:20" x14ac:dyDescent="0.3">
      <c r="A21" s="339" t="s">
        <v>794</v>
      </c>
      <c r="B21" s="357" t="s">
        <v>814</v>
      </c>
      <c r="C21" s="356">
        <v>80550</v>
      </c>
      <c r="D21" s="129" t="s">
        <v>24</v>
      </c>
      <c r="E21" s="342">
        <v>27.45</v>
      </c>
      <c r="F21" s="342">
        <v>29.45</v>
      </c>
      <c r="G21" s="342">
        <v>80</v>
      </c>
      <c r="H21" s="342" t="s">
        <v>800</v>
      </c>
      <c r="I21" s="342">
        <v>110244</v>
      </c>
      <c r="J21" s="129" t="s">
        <v>797</v>
      </c>
      <c r="K21" s="348">
        <v>66.48</v>
      </c>
      <c r="L21" s="348">
        <v>66.48</v>
      </c>
      <c r="M21" s="348">
        <v>66.48</v>
      </c>
      <c r="N21" s="349">
        <v>10.08</v>
      </c>
      <c r="O21" s="346">
        <v>1.6629</v>
      </c>
      <c r="P21" s="350">
        <f t="shared" si="0"/>
        <v>16.762032000000001</v>
      </c>
      <c r="Q21" s="347"/>
      <c r="R21" s="348">
        <f t="shared" si="1"/>
        <v>16.762032000000001</v>
      </c>
      <c r="S21" s="292"/>
      <c r="T21" s="129"/>
    </row>
    <row r="22" spans="1:20" x14ac:dyDescent="0.3">
      <c r="A22" s="339" t="s">
        <v>794</v>
      </c>
      <c r="B22" s="357" t="s">
        <v>815</v>
      </c>
      <c r="C22" s="356">
        <v>80649</v>
      </c>
      <c r="D22" s="129" t="s">
        <v>24</v>
      </c>
      <c r="E22" s="342">
        <v>28.15</v>
      </c>
      <c r="F22" s="342">
        <v>30.15</v>
      </c>
      <c r="G22" s="342">
        <v>80</v>
      </c>
      <c r="H22" s="342" t="s">
        <v>802</v>
      </c>
      <c r="I22" s="342">
        <v>110244</v>
      </c>
      <c r="J22" s="129" t="s">
        <v>797</v>
      </c>
      <c r="K22" s="348">
        <v>78.12</v>
      </c>
      <c r="L22" s="348">
        <v>78.12</v>
      </c>
      <c r="M22" s="348">
        <v>78.12</v>
      </c>
      <c r="N22" s="349">
        <v>8.77</v>
      </c>
      <c r="O22" s="346">
        <v>1.6629</v>
      </c>
      <c r="P22" s="350">
        <f t="shared" si="0"/>
        <v>14.583632999999999</v>
      </c>
      <c r="Q22" s="347"/>
      <c r="R22" s="348">
        <f t="shared" si="1"/>
        <v>14.583632999999999</v>
      </c>
      <c r="S22" s="292"/>
      <c r="T22" s="129"/>
    </row>
    <row r="23" spans="1:20" x14ac:dyDescent="0.3">
      <c r="A23" s="339" t="s">
        <v>794</v>
      </c>
      <c r="B23" s="358" t="s">
        <v>816</v>
      </c>
      <c r="C23" s="356">
        <v>80650</v>
      </c>
      <c r="D23" s="129" t="s">
        <v>24</v>
      </c>
      <c r="E23" s="342">
        <v>27.45</v>
      </c>
      <c r="F23" s="342">
        <v>29.45</v>
      </c>
      <c r="G23" s="342">
        <v>80</v>
      </c>
      <c r="H23" s="342" t="s">
        <v>800</v>
      </c>
      <c r="I23" s="342">
        <v>110244</v>
      </c>
      <c r="J23" s="129" t="s">
        <v>797</v>
      </c>
      <c r="K23" s="348">
        <v>73.84</v>
      </c>
      <c r="L23" s="348">
        <v>73.84</v>
      </c>
      <c r="M23" s="348">
        <v>73.84</v>
      </c>
      <c r="N23" s="349">
        <v>10.08</v>
      </c>
      <c r="O23" s="346">
        <v>1.6629</v>
      </c>
      <c r="P23" s="350">
        <f t="shared" si="0"/>
        <v>16.762032000000001</v>
      </c>
      <c r="Q23" s="347"/>
      <c r="R23" s="348">
        <f t="shared" si="1"/>
        <v>16.762032000000001</v>
      </c>
      <c r="S23" s="292"/>
      <c r="T23" s="129"/>
    </row>
    <row r="24" spans="1:20" x14ac:dyDescent="0.3">
      <c r="A24" s="339" t="s">
        <v>794</v>
      </c>
      <c r="B24" s="355" t="s">
        <v>817</v>
      </c>
      <c r="C24" s="356">
        <v>90302</v>
      </c>
      <c r="D24" s="129" t="s">
        <v>24</v>
      </c>
      <c r="E24" s="342">
        <v>25.11</v>
      </c>
      <c r="F24" s="342">
        <v>27.11</v>
      </c>
      <c r="G24" s="342">
        <v>144</v>
      </c>
      <c r="H24" s="342" t="s">
        <v>818</v>
      </c>
      <c r="I24" s="342">
        <v>110244</v>
      </c>
      <c r="J24" s="129" t="s">
        <v>797</v>
      </c>
      <c r="K24" s="348">
        <v>64.760000000000005</v>
      </c>
      <c r="L24" s="348">
        <v>64.760000000000005</v>
      </c>
      <c r="M24" s="348">
        <v>64.760000000000005</v>
      </c>
      <c r="N24" s="349">
        <v>6.47</v>
      </c>
      <c r="O24" s="346">
        <v>1.6629</v>
      </c>
      <c r="P24" s="350">
        <f t="shared" si="0"/>
        <v>10.758963</v>
      </c>
      <c r="Q24" s="347"/>
      <c r="R24" s="348">
        <f t="shared" si="1"/>
        <v>10.758963</v>
      </c>
      <c r="S24" s="292"/>
      <c r="T24" s="129"/>
    </row>
    <row r="25" spans="1:20" x14ac:dyDescent="0.3">
      <c r="A25" s="339" t="s">
        <v>794</v>
      </c>
      <c r="B25" s="359" t="s">
        <v>819</v>
      </c>
      <c r="C25" s="356">
        <v>90502</v>
      </c>
      <c r="D25" s="129" t="s">
        <v>24</v>
      </c>
      <c r="E25" s="342">
        <v>27.9</v>
      </c>
      <c r="F25" s="342">
        <v>29.9</v>
      </c>
      <c r="G25" s="342">
        <v>160</v>
      </c>
      <c r="H25" s="342" t="s">
        <v>818</v>
      </c>
      <c r="I25" s="342">
        <v>110244</v>
      </c>
      <c r="J25" s="129" t="s">
        <v>797</v>
      </c>
      <c r="K25" s="348">
        <v>83.67</v>
      </c>
      <c r="L25" s="348">
        <v>83.67</v>
      </c>
      <c r="M25" s="348">
        <v>83.67</v>
      </c>
      <c r="N25" s="349">
        <v>7.19</v>
      </c>
      <c r="O25" s="346">
        <v>1.6629</v>
      </c>
      <c r="P25" s="350">
        <f t="shared" si="0"/>
        <v>11.956251000000002</v>
      </c>
      <c r="Q25" s="347"/>
      <c r="R25" s="348">
        <f t="shared" si="1"/>
        <v>11.956251000000002</v>
      </c>
      <c r="S25" s="292"/>
      <c r="T25" s="129"/>
    </row>
    <row r="26" spans="1:20" x14ac:dyDescent="0.3">
      <c r="A26" s="339" t="s">
        <v>794</v>
      </c>
      <c r="B26" s="357" t="s">
        <v>820</v>
      </c>
      <c r="C26" s="356">
        <v>90303</v>
      </c>
      <c r="D26" s="129" t="s">
        <v>24</v>
      </c>
      <c r="E26" s="342">
        <v>25.11</v>
      </c>
      <c r="F26" s="342">
        <v>27.11</v>
      </c>
      <c r="G26" s="342">
        <v>144</v>
      </c>
      <c r="H26" s="342" t="s">
        <v>818</v>
      </c>
      <c r="I26" s="342">
        <v>110244</v>
      </c>
      <c r="J26" s="129" t="s">
        <v>797</v>
      </c>
      <c r="K26" s="348">
        <v>65.760000000000005</v>
      </c>
      <c r="L26" s="348">
        <v>65.760000000000005</v>
      </c>
      <c r="M26" s="348">
        <v>65.760000000000005</v>
      </c>
      <c r="N26" s="349">
        <v>6.39</v>
      </c>
      <c r="O26" s="346">
        <v>1.6629</v>
      </c>
      <c r="P26" s="350">
        <f t="shared" si="0"/>
        <v>10.625931</v>
      </c>
      <c r="Q26" s="347"/>
      <c r="R26" s="348">
        <f t="shared" si="1"/>
        <v>10.625931</v>
      </c>
      <c r="S26" s="292"/>
      <c r="T26" s="129"/>
    </row>
    <row r="27" spans="1:20" ht="14.4" thickBot="1" x14ac:dyDescent="0.35">
      <c r="A27" s="339" t="s">
        <v>794</v>
      </c>
      <c r="B27" s="360" t="s">
        <v>821</v>
      </c>
      <c r="C27" s="356">
        <v>90503</v>
      </c>
      <c r="D27" s="129" t="s">
        <v>24</v>
      </c>
      <c r="E27" s="342">
        <v>27.9</v>
      </c>
      <c r="F27" s="342">
        <v>29.9</v>
      </c>
      <c r="G27" s="342">
        <v>160</v>
      </c>
      <c r="H27" s="342" t="s">
        <v>818</v>
      </c>
      <c r="I27" s="342">
        <v>110244</v>
      </c>
      <c r="J27" s="129" t="s">
        <v>797</v>
      </c>
      <c r="K27" s="348">
        <v>84.67</v>
      </c>
      <c r="L27" s="348">
        <v>84.67</v>
      </c>
      <c r="M27" s="348">
        <v>84.67</v>
      </c>
      <c r="N27" s="349">
        <v>7.1</v>
      </c>
      <c r="O27" s="346">
        <v>1.6629</v>
      </c>
      <c r="P27" s="350">
        <f t="shared" si="0"/>
        <v>11.80659</v>
      </c>
      <c r="Q27" s="347"/>
      <c r="R27" s="348">
        <f t="shared" si="1"/>
        <v>11.80659</v>
      </c>
      <c r="S27" s="292"/>
      <c r="T27" s="129"/>
    </row>
    <row r="28" spans="1:20" x14ac:dyDescent="0.3">
      <c r="A28" s="339" t="s">
        <v>794</v>
      </c>
      <c r="B28" s="355" t="s">
        <v>822</v>
      </c>
      <c r="C28" s="361">
        <v>62</v>
      </c>
      <c r="D28" s="129" t="s">
        <v>24</v>
      </c>
      <c r="E28" s="342">
        <v>31.12</v>
      </c>
      <c r="F28" s="342">
        <v>33.119999999999997</v>
      </c>
      <c r="G28" s="342">
        <v>20</v>
      </c>
      <c r="H28" s="342" t="s">
        <v>823</v>
      </c>
      <c r="I28" s="342">
        <v>110244</v>
      </c>
      <c r="J28" s="129" t="s">
        <v>797</v>
      </c>
      <c r="K28" s="348">
        <v>43</v>
      </c>
      <c r="L28" s="348">
        <v>43</v>
      </c>
      <c r="M28" s="348">
        <v>43</v>
      </c>
      <c r="N28" s="349">
        <v>3.09</v>
      </c>
      <c r="O28" s="346">
        <v>1.6629</v>
      </c>
      <c r="P28" s="350">
        <f t="shared" si="0"/>
        <v>5.1383609999999997</v>
      </c>
      <c r="Q28" s="347"/>
      <c r="R28" s="348">
        <f t="shared" si="1"/>
        <v>5.1383609999999997</v>
      </c>
      <c r="S28" s="292"/>
      <c r="T28" s="129"/>
    </row>
    <row r="29" spans="1:20" x14ac:dyDescent="0.3">
      <c r="A29" s="339" t="s">
        <v>794</v>
      </c>
      <c r="B29" s="357" t="s">
        <v>824</v>
      </c>
      <c r="C29" s="361">
        <v>63</v>
      </c>
      <c r="D29" s="129" t="s">
        <v>24</v>
      </c>
      <c r="E29" s="342">
        <v>25.5</v>
      </c>
      <c r="F29" s="342">
        <v>26.5</v>
      </c>
      <c r="G29" s="342">
        <v>20</v>
      </c>
      <c r="H29" s="342" t="s">
        <v>825</v>
      </c>
      <c r="I29" s="342">
        <v>110244</v>
      </c>
      <c r="J29" s="129" t="s">
        <v>797</v>
      </c>
      <c r="K29" s="348">
        <v>41.19</v>
      </c>
      <c r="L29" s="348">
        <v>41.19</v>
      </c>
      <c r="M29" s="348">
        <v>41.19</v>
      </c>
      <c r="N29" s="349">
        <v>3.09</v>
      </c>
      <c r="O29" s="346">
        <v>1.6629</v>
      </c>
      <c r="P29" s="350">
        <f t="shared" si="0"/>
        <v>5.1383609999999997</v>
      </c>
      <c r="Q29" s="347"/>
      <c r="R29" s="348">
        <f t="shared" si="1"/>
        <v>5.1383609999999997</v>
      </c>
      <c r="S29" s="292"/>
      <c r="T29" s="129"/>
    </row>
    <row r="30" spans="1:20" x14ac:dyDescent="0.3">
      <c r="A30" s="339" t="s">
        <v>794</v>
      </c>
      <c r="B30" s="355" t="s">
        <v>826</v>
      </c>
      <c r="C30" s="356">
        <v>11001</v>
      </c>
      <c r="D30" s="129" t="s">
        <v>24</v>
      </c>
      <c r="E30" s="342">
        <v>14</v>
      </c>
      <c r="F30" s="342">
        <v>16</v>
      </c>
      <c r="G30" s="342">
        <v>112</v>
      </c>
      <c r="H30" s="342" t="s">
        <v>827</v>
      </c>
      <c r="I30" s="342">
        <v>110244</v>
      </c>
      <c r="J30" s="129" t="s">
        <v>797</v>
      </c>
      <c r="K30" s="348">
        <v>51.04</v>
      </c>
      <c r="L30" s="348">
        <v>51.04</v>
      </c>
      <c r="M30" s="348">
        <v>51.04</v>
      </c>
      <c r="N30" s="349">
        <v>7</v>
      </c>
      <c r="O30" s="346">
        <v>1.6629</v>
      </c>
      <c r="P30" s="350">
        <f t="shared" si="0"/>
        <v>11.6403</v>
      </c>
      <c r="Q30" s="347"/>
      <c r="R30" s="348">
        <f t="shared" si="1"/>
        <v>11.6403</v>
      </c>
      <c r="S30" s="292"/>
      <c r="T30" s="129"/>
    </row>
    <row r="31" spans="1:20" x14ac:dyDescent="0.3">
      <c r="A31" s="339" t="s">
        <v>794</v>
      </c>
      <c r="B31" s="357" t="s">
        <v>828</v>
      </c>
      <c r="C31" s="356">
        <v>11003</v>
      </c>
      <c r="D31" s="129" t="s">
        <v>24</v>
      </c>
      <c r="E31" s="342">
        <v>15</v>
      </c>
      <c r="F31" s="342">
        <v>17</v>
      </c>
      <c r="G31" s="342">
        <v>240</v>
      </c>
      <c r="H31" s="342" t="s">
        <v>829</v>
      </c>
      <c r="I31" s="342">
        <v>110244</v>
      </c>
      <c r="J31" s="129" t="s">
        <v>797</v>
      </c>
      <c r="K31" s="348">
        <v>56.46</v>
      </c>
      <c r="L31" s="348">
        <v>56.46</v>
      </c>
      <c r="M31" s="348">
        <v>56.46</v>
      </c>
      <c r="N31" s="349">
        <v>7.5</v>
      </c>
      <c r="O31" s="346">
        <v>1.6629</v>
      </c>
      <c r="P31" s="350">
        <f t="shared" si="0"/>
        <v>12.47175</v>
      </c>
      <c r="Q31" s="347"/>
      <c r="R31" s="348">
        <f t="shared" si="1"/>
        <v>12.47175</v>
      </c>
      <c r="S31" s="292"/>
      <c r="T31" s="129"/>
    </row>
    <row r="32" spans="1:20" x14ac:dyDescent="0.3">
      <c r="A32" s="339" t="s">
        <v>794</v>
      </c>
      <c r="B32" s="357" t="s">
        <v>830</v>
      </c>
      <c r="C32" s="356">
        <v>11006</v>
      </c>
      <c r="D32" s="129" t="s">
        <v>24</v>
      </c>
      <c r="E32" s="342">
        <v>10.79</v>
      </c>
      <c r="F32" s="342">
        <v>12.79</v>
      </c>
      <c r="G32" s="342">
        <v>42</v>
      </c>
      <c r="H32" s="342" t="s">
        <v>831</v>
      </c>
      <c r="I32" s="342">
        <v>110244</v>
      </c>
      <c r="J32" s="129" t="s">
        <v>797</v>
      </c>
      <c r="K32" s="348">
        <v>30.22</v>
      </c>
      <c r="L32" s="348">
        <v>30.22</v>
      </c>
      <c r="M32" s="348">
        <v>30.22</v>
      </c>
      <c r="N32" s="349">
        <v>5.25</v>
      </c>
      <c r="O32" s="346">
        <v>1.6629</v>
      </c>
      <c r="P32" s="350">
        <f t="shared" si="0"/>
        <v>8.7302250000000008</v>
      </c>
      <c r="Q32" s="347"/>
      <c r="R32" s="348">
        <f t="shared" si="1"/>
        <v>8.7302250000000008</v>
      </c>
      <c r="S32" s="292"/>
      <c r="T32" s="129"/>
    </row>
    <row r="33" spans="1:20" x14ac:dyDescent="0.3">
      <c r="A33" s="339" t="s">
        <v>794</v>
      </c>
      <c r="B33" s="359" t="s">
        <v>832</v>
      </c>
      <c r="C33" s="356">
        <v>11007</v>
      </c>
      <c r="D33" s="129" t="s">
        <v>24</v>
      </c>
      <c r="E33" s="342">
        <v>10.79</v>
      </c>
      <c r="F33" s="342">
        <v>12.79</v>
      </c>
      <c r="G33" s="342">
        <v>42</v>
      </c>
      <c r="H33" s="342" t="s">
        <v>831</v>
      </c>
      <c r="I33" s="342">
        <v>110244</v>
      </c>
      <c r="J33" s="129" t="s">
        <v>797</v>
      </c>
      <c r="K33" s="348">
        <v>31.95</v>
      </c>
      <c r="L33" s="348">
        <v>31.95</v>
      </c>
      <c r="M33" s="348">
        <v>31.95</v>
      </c>
      <c r="N33" s="349">
        <v>5.25</v>
      </c>
      <c r="O33" s="346">
        <v>1.6629</v>
      </c>
      <c r="P33" s="350">
        <f t="shared" si="0"/>
        <v>8.7302250000000008</v>
      </c>
      <c r="Q33" s="347"/>
      <c r="R33" s="348">
        <f t="shared" si="1"/>
        <v>8.7302250000000008</v>
      </c>
      <c r="S33" s="292"/>
      <c r="T33" s="129"/>
    </row>
  </sheetData>
  <protectedRanges>
    <protectedRange password="8F60" sqref="S6" name="Calculations_40"/>
  </protectedRanges>
  <conditionalFormatting sqref="C4:C6">
    <cfRule type="duplicateValues" dxfId="276" priority="3"/>
  </conditionalFormatting>
  <conditionalFormatting sqref="D4:D6">
    <cfRule type="duplicateValues" dxfId="275" priority="4"/>
  </conditionalFormatting>
  <conditionalFormatting sqref="D1:D3">
    <cfRule type="duplicateValues" dxfId="274" priority="1"/>
  </conditionalFormatting>
  <conditionalFormatting sqref="E1:E3">
    <cfRule type="duplicateValues" dxfId="273" priority="2"/>
  </conditionalFormatting>
  <pageMargins left="0.7" right="0.7" top="0.75" bottom="0.75" header="0.3" footer="0.3"/>
  <pageSetup orientation="portrait" horizontalDpi="4294967293" verticalDpi="4294967293"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sheetPr>
  <dimension ref="A1:AA33"/>
  <sheetViews>
    <sheetView zoomScale="70" zoomScaleNormal="70"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6.88671875" style="10" customWidth="1"/>
    <col min="2" max="2" width="39.109375" style="10" customWidth="1"/>
    <col min="3" max="3" width="22.44140625" style="10" bestFit="1" customWidth="1"/>
    <col min="4" max="4" width="13" style="10" customWidth="1"/>
    <col min="5" max="5" width="9.33203125" style="318"/>
    <col min="6" max="6" width="10.44140625" style="318" customWidth="1"/>
    <col min="7" max="7" width="12" style="318" customWidth="1"/>
    <col min="8" max="10" width="9.33203125" style="318"/>
    <col min="11" max="11" width="22" style="318" bestFit="1" customWidth="1"/>
    <col min="12" max="12" width="12" style="318" customWidth="1"/>
    <col min="13" max="14" width="9.33203125" style="317"/>
    <col min="15" max="15" width="3.6640625" style="59" customWidth="1"/>
    <col min="16" max="16" width="17.6640625" style="317" customWidth="1"/>
    <col min="17" max="18" width="19.33203125" style="317" customWidth="1"/>
    <col min="19" max="19" width="14" style="318" customWidth="1"/>
    <col min="20" max="22" width="9.33203125" style="318"/>
    <col min="23" max="23" width="21.5546875" style="317" customWidth="1"/>
    <col min="24" max="24" width="22.33203125" style="317" customWidth="1"/>
    <col min="25" max="25" width="22.6640625" style="317" customWidth="1"/>
    <col min="26" max="26" width="12.5546875" style="317" customWidth="1"/>
    <col min="27" max="27" width="9.33203125" style="318"/>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316"/>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833</v>
      </c>
      <c r="Q6" s="15" t="s">
        <v>834</v>
      </c>
      <c r="R6" s="15" t="s">
        <v>34</v>
      </c>
      <c r="S6" s="13" t="s">
        <v>15</v>
      </c>
      <c r="T6" s="14" t="s">
        <v>9</v>
      </c>
      <c r="U6" s="12" t="s">
        <v>40</v>
      </c>
      <c r="V6" s="14" t="s">
        <v>39</v>
      </c>
      <c r="W6" s="15" t="s">
        <v>35</v>
      </c>
      <c r="X6" s="15" t="s">
        <v>36</v>
      </c>
      <c r="Y6" s="15" t="s">
        <v>37</v>
      </c>
      <c r="Z6" s="22" t="s">
        <v>17</v>
      </c>
      <c r="AA6" s="15" t="s">
        <v>7</v>
      </c>
    </row>
    <row r="7" spans="1:27" x14ac:dyDescent="0.3">
      <c r="A7" s="339" t="s">
        <v>794</v>
      </c>
      <c r="B7" s="340" t="s">
        <v>795</v>
      </c>
      <c r="C7" s="341" t="s">
        <v>835</v>
      </c>
      <c r="D7" s="362">
        <v>20210</v>
      </c>
      <c r="E7" s="129" t="s">
        <v>24</v>
      </c>
      <c r="F7" s="342">
        <v>30.94</v>
      </c>
      <c r="G7" s="342">
        <v>32.9</v>
      </c>
      <c r="H7" s="341">
        <v>90</v>
      </c>
      <c r="I7" s="343" t="s">
        <v>796</v>
      </c>
      <c r="J7" s="342">
        <v>110244</v>
      </c>
      <c r="K7" s="129" t="s">
        <v>797</v>
      </c>
      <c r="L7" s="345">
        <v>9.9499999999999993</v>
      </c>
      <c r="M7" s="346">
        <v>1.6629</v>
      </c>
      <c r="N7" s="363">
        <f>SUM(L7*M7)</f>
        <v>16.545855</v>
      </c>
      <c r="O7" s="364"/>
      <c r="P7" s="365">
        <f>SUM(W7-N7)</f>
        <v>52.354145000000003</v>
      </c>
      <c r="Q7" s="366">
        <v>52.354145000000003</v>
      </c>
      <c r="R7" s="366">
        <v>52.354145000000003</v>
      </c>
      <c r="S7" s="367">
        <v>20210</v>
      </c>
      <c r="T7" s="129" t="s">
        <v>24</v>
      </c>
      <c r="U7" s="341">
        <v>90</v>
      </c>
      <c r="V7" s="343" t="s">
        <v>796</v>
      </c>
      <c r="W7" s="344">
        <v>68.900000000000006</v>
      </c>
      <c r="X7" s="344">
        <v>68.900000000000006</v>
      </c>
      <c r="Y7" s="344">
        <v>68.900000000000006</v>
      </c>
      <c r="Z7" s="292"/>
      <c r="AA7" s="129"/>
    </row>
    <row r="8" spans="1:27" x14ac:dyDescent="0.3">
      <c r="A8" s="339" t="s">
        <v>794</v>
      </c>
      <c r="B8" s="340" t="s">
        <v>798</v>
      </c>
      <c r="C8" s="341" t="s">
        <v>835</v>
      </c>
      <c r="D8" s="362">
        <v>20211</v>
      </c>
      <c r="E8" s="129" t="s">
        <v>24</v>
      </c>
      <c r="F8" s="342">
        <v>30.88</v>
      </c>
      <c r="G8" s="342">
        <v>32.880000000000003</v>
      </c>
      <c r="H8" s="341">
        <v>90</v>
      </c>
      <c r="I8" s="343" t="s">
        <v>800</v>
      </c>
      <c r="J8" s="342">
        <v>110244</v>
      </c>
      <c r="K8" s="129" t="s">
        <v>797</v>
      </c>
      <c r="L8" s="345">
        <v>11.44</v>
      </c>
      <c r="M8" s="346">
        <v>1.6629</v>
      </c>
      <c r="N8" s="366">
        <f t="shared" ref="N8:N33" si="0">SUM(L8*M8)</f>
        <v>19.023575999999998</v>
      </c>
      <c r="O8" s="364"/>
      <c r="P8" s="365">
        <f t="shared" ref="P8:P33" si="1">SUM(W8-N8)</f>
        <v>48.276423999999999</v>
      </c>
      <c r="Q8" s="366">
        <v>48.276423999999999</v>
      </c>
      <c r="R8" s="366">
        <v>48.276423999999999</v>
      </c>
      <c r="S8" s="367">
        <v>20211</v>
      </c>
      <c r="T8" s="129" t="s">
        <v>24</v>
      </c>
      <c r="U8" s="341">
        <v>90</v>
      </c>
      <c r="V8" s="343" t="s">
        <v>800</v>
      </c>
      <c r="W8" s="344">
        <v>67.3</v>
      </c>
      <c r="X8" s="344">
        <v>67.3</v>
      </c>
      <c r="Y8" s="344">
        <v>67.3</v>
      </c>
      <c r="Z8" s="292"/>
      <c r="AA8" s="129"/>
    </row>
    <row r="9" spans="1:27" x14ac:dyDescent="0.3">
      <c r="A9" s="339" t="s">
        <v>794</v>
      </c>
      <c r="B9" s="340" t="s">
        <v>801</v>
      </c>
      <c r="C9" s="341" t="s">
        <v>835</v>
      </c>
      <c r="D9" s="362">
        <v>90700</v>
      </c>
      <c r="E9" s="129" t="s">
        <v>24</v>
      </c>
      <c r="F9" s="342">
        <v>31.67</v>
      </c>
      <c r="G9" s="342">
        <v>33.67</v>
      </c>
      <c r="H9" s="341">
        <v>90</v>
      </c>
      <c r="I9" s="343" t="s">
        <v>802</v>
      </c>
      <c r="J9" s="342">
        <v>110244</v>
      </c>
      <c r="K9" s="129" t="s">
        <v>797</v>
      </c>
      <c r="L9" s="345">
        <v>9.8699999999999992</v>
      </c>
      <c r="M9" s="346">
        <v>1.6629</v>
      </c>
      <c r="N9" s="366">
        <f t="shared" si="0"/>
        <v>16.412822999999999</v>
      </c>
      <c r="O9" s="364"/>
      <c r="P9" s="365">
        <f t="shared" si="1"/>
        <v>60.387176999999994</v>
      </c>
      <c r="Q9" s="366">
        <v>60.387176999999994</v>
      </c>
      <c r="R9" s="366">
        <v>60.387176999999994</v>
      </c>
      <c r="S9" s="367">
        <v>90700</v>
      </c>
      <c r="T9" s="129" t="s">
        <v>24</v>
      </c>
      <c r="U9" s="341">
        <v>90</v>
      </c>
      <c r="V9" s="343" t="s">
        <v>802</v>
      </c>
      <c r="W9" s="344">
        <v>76.8</v>
      </c>
      <c r="X9" s="344">
        <v>76.8</v>
      </c>
      <c r="Y9" s="344">
        <v>76.8</v>
      </c>
      <c r="Z9" s="292"/>
      <c r="AA9" s="129"/>
    </row>
    <row r="10" spans="1:27" x14ac:dyDescent="0.3">
      <c r="A10" s="339" t="s">
        <v>794</v>
      </c>
      <c r="B10" s="340" t="s">
        <v>803</v>
      </c>
      <c r="C10" s="341" t="s">
        <v>835</v>
      </c>
      <c r="D10" s="362">
        <v>20310</v>
      </c>
      <c r="E10" s="129" t="s">
        <v>24</v>
      </c>
      <c r="F10" s="342">
        <v>24.75</v>
      </c>
      <c r="G10" s="342">
        <v>26.75</v>
      </c>
      <c r="H10" s="341">
        <v>72</v>
      </c>
      <c r="I10" s="343" t="s">
        <v>796</v>
      </c>
      <c r="J10" s="342">
        <v>110244</v>
      </c>
      <c r="K10" s="129" t="s">
        <v>797</v>
      </c>
      <c r="L10" s="345">
        <v>7.96</v>
      </c>
      <c r="M10" s="346">
        <v>1.6629</v>
      </c>
      <c r="N10" s="366">
        <f t="shared" si="0"/>
        <v>13.236684</v>
      </c>
      <c r="O10" s="364"/>
      <c r="P10" s="365">
        <f t="shared" si="1"/>
        <v>46.363315999999998</v>
      </c>
      <c r="Q10" s="366">
        <v>46.363315999999998</v>
      </c>
      <c r="R10" s="366">
        <v>46.363315999999998</v>
      </c>
      <c r="S10" s="367">
        <v>20310</v>
      </c>
      <c r="T10" s="129" t="s">
        <v>24</v>
      </c>
      <c r="U10" s="341">
        <v>72</v>
      </c>
      <c r="V10" s="343" t="s">
        <v>796</v>
      </c>
      <c r="W10" s="344">
        <v>59.6</v>
      </c>
      <c r="X10" s="344">
        <v>59.6</v>
      </c>
      <c r="Y10" s="344">
        <v>59.6</v>
      </c>
      <c r="Z10" s="292"/>
      <c r="AA10" s="129"/>
    </row>
    <row r="11" spans="1:27" x14ac:dyDescent="0.3">
      <c r="A11" s="339" t="s">
        <v>794</v>
      </c>
      <c r="B11" s="340" t="s">
        <v>804</v>
      </c>
      <c r="C11" s="341" t="s">
        <v>835</v>
      </c>
      <c r="D11" s="362">
        <v>20311</v>
      </c>
      <c r="E11" s="129" t="s">
        <v>24</v>
      </c>
      <c r="F11" s="342">
        <v>24.71</v>
      </c>
      <c r="G11" s="342">
        <v>26.71</v>
      </c>
      <c r="H11" s="341">
        <v>72</v>
      </c>
      <c r="I11" s="343" t="s">
        <v>800</v>
      </c>
      <c r="J11" s="342">
        <v>110244</v>
      </c>
      <c r="K11" s="129" t="s">
        <v>797</v>
      </c>
      <c r="L11" s="345">
        <v>9.15</v>
      </c>
      <c r="M11" s="346">
        <v>1.6629</v>
      </c>
      <c r="N11" s="366">
        <f t="shared" si="0"/>
        <v>15.215535000000001</v>
      </c>
      <c r="O11" s="364"/>
      <c r="P11" s="365">
        <f t="shared" si="1"/>
        <v>43.034464999999997</v>
      </c>
      <c r="Q11" s="366">
        <v>43.034464999999997</v>
      </c>
      <c r="R11" s="366">
        <v>43.034464999999997</v>
      </c>
      <c r="S11" s="367">
        <v>20311</v>
      </c>
      <c r="T11" s="129" t="s">
        <v>24</v>
      </c>
      <c r="U11" s="341">
        <v>72</v>
      </c>
      <c r="V11" s="343" t="s">
        <v>800</v>
      </c>
      <c r="W11" s="344">
        <v>58.25</v>
      </c>
      <c r="X11" s="344">
        <v>58.25</v>
      </c>
      <c r="Y11" s="344">
        <v>58.25</v>
      </c>
      <c r="Z11" s="292"/>
      <c r="AA11" s="129"/>
    </row>
    <row r="12" spans="1:27" x14ac:dyDescent="0.3">
      <c r="A12" s="339" t="s">
        <v>794</v>
      </c>
      <c r="B12" s="340" t="s">
        <v>805</v>
      </c>
      <c r="C12" s="341" t="s">
        <v>835</v>
      </c>
      <c r="D12" s="362">
        <v>20312</v>
      </c>
      <c r="E12" s="129" t="s">
        <v>24</v>
      </c>
      <c r="F12" s="342">
        <v>25.34</v>
      </c>
      <c r="G12" s="342">
        <v>27.34</v>
      </c>
      <c r="H12" s="341">
        <v>72</v>
      </c>
      <c r="I12" s="343" t="s">
        <v>802</v>
      </c>
      <c r="J12" s="342">
        <v>110244</v>
      </c>
      <c r="K12" s="129" t="s">
        <v>797</v>
      </c>
      <c r="L12" s="345">
        <v>7.96</v>
      </c>
      <c r="M12" s="346">
        <v>1.6629</v>
      </c>
      <c r="N12" s="366">
        <f t="shared" si="0"/>
        <v>13.236684</v>
      </c>
      <c r="O12" s="364"/>
      <c r="P12" s="365">
        <f t="shared" si="1"/>
        <v>49.013316000000003</v>
      </c>
      <c r="Q12" s="366">
        <v>49.013316000000003</v>
      </c>
      <c r="R12" s="366">
        <v>49.013316000000003</v>
      </c>
      <c r="S12" s="367">
        <v>20312</v>
      </c>
      <c r="T12" s="129" t="s">
        <v>24</v>
      </c>
      <c r="U12" s="341">
        <v>72</v>
      </c>
      <c r="V12" s="343" t="s">
        <v>802</v>
      </c>
      <c r="W12" s="344">
        <v>62.25</v>
      </c>
      <c r="X12" s="344">
        <v>62.25</v>
      </c>
      <c r="Y12" s="344">
        <v>62.25</v>
      </c>
      <c r="Z12" s="292"/>
      <c r="AA12" s="129"/>
    </row>
    <row r="13" spans="1:27" x14ac:dyDescent="0.3">
      <c r="A13" s="339" t="s">
        <v>794</v>
      </c>
      <c r="B13" s="340" t="s">
        <v>806</v>
      </c>
      <c r="C13" s="341" t="s">
        <v>835</v>
      </c>
      <c r="D13" s="362">
        <v>15010</v>
      </c>
      <c r="E13" s="129" t="s">
        <v>24</v>
      </c>
      <c r="F13" s="342">
        <v>27.5</v>
      </c>
      <c r="G13" s="342">
        <v>29.5</v>
      </c>
      <c r="H13" s="342">
        <v>80</v>
      </c>
      <c r="I13" s="342" t="s">
        <v>796</v>
      </c>
      <c r="J13" s="342">
        <v>110244</v>
      </c>
      <c r="K13" s="129" t="s">
        <v>797</v>
      </c>
      <c r="L13" s="349">
        <v>8.85</v>
      </c>
      <c r="M13" s="346">
        <v>1.6629</v>
      </c>
      <c r="N13" s="366">
        <f t="shared" si="0"/>
        <v>14.716664999999999</v>
      </c>
      <c r="O13" s="364"/>
      <c r="P13" s="368">
        <f t="shared" si="1"/>
        <v>46.383335000000002</v>
      </c>
      <c r="Q13" s="366">
        <v>46.383335000000002</v>
      </c>
      <c r="R13" s="366">
        <v>46.383335000000002</v>
      </c>
      <c r="S13" s="367">
        <v>15010</v>
      </c>
      <c r="T13" s="129" t="s">
        <v>24</v>
      </c>
      <c r="U13" s="342">
        <v>80</v>
      </c>
      <c r="V13" s="342" t="s">
        <v>796</v>
      </c>
      <c r="W13" s="348">
        <v>61.1</v>
      </c>
      <c r="X13" s="348">
        <v>61.1</v>
      </c>
      <c r="Y13" s="348">
        <v>61.1</v>
      </c>
      <c r="Z13" s="292"/>
      <c r="AA13" s="129"/>
    </row>
    <row r="14" spans="1:27" x14ac:dyDescent="0.3">
      <c r="A14" s="339" t="s">
        <v>794</v>
      </c>
      <c r="B14" s="340" t="s">
        <v>807</v>
      </c>
      <c r="C14" s="341" t="s">
        <v>835</v>
      </c>
      <c r="D14" s="362">
        <v>15011</v>
      </c>
      <c r="E14" s="129" t="s">
        <v>24</v>
      </c>
      <c r="F14" s="342">
        <v>27.45</v>
      </c>
      <c r="G14" s="342">
        <v>29.45</v>
      </c>
      <c r="H14" s="342">
        <v>80</v>
      </c>
      <c r="I14" s="342" t="s">
        <v>800</v>
      </c>
      <c r="J14" s="342">
        <v>110244</v>
      </c>
      <c r="K14" s="129" t="s">
        <v>797</v>
      </c>
      <c r="L14" s="349">
        <v>10.17</v>
      </c>
      <c r="M14" s="346">
        <v>1.6629</v>
      </c>
      <c r="N14" s="366">
        <f t="shared" si="0"/>
        <v>16.911693</v>
      </c>
      <c r="O14" s="364"/>
      <c r="P14" s="368">
        <f t="shared" si="1"/>
        <v>42.688307000000002</v>
      </c>
      <c r="Q14" s="366">
        <v>42.688307000000002</v>
      </c>
      <c r="R14" s="366">
        <v>42.688307000000002</v>
      </c>
      <c r="S14" s="367">
        <v>15011</v>
      </c>
      <c r="T14" s="129" t="s">
        <v>24</v>
      </c>
      <c r="U14" s="342">
        <v>80</v>
      </c>
      <c r="V14" s="342" t="s">
        <v>800</v>
      </c>
      <c r="W14" s="348">
        <v>59.6</v>
      </c>
      <c r="X14" s="348">
        <v>59.6</v>
      </c>
      <c r="Y14" s="348">
        <v>59.6</v>
      </c>
      <c r="Z14" s="292"/>
      <c r="AA14" s="129"/>
    </row>
    <row r="15" spans="1:27" x14ac:dyDescent="0.3">
      <c r="A15" s="339" t="s">
        <v>794</v>
      </c>
      <c r="B15" s="340" t="s">
        <v>808</v>
      </c>
      <c r="C15" s="341" t="s">
        <v>835</v>
      </c>
      <c r="D15" s="362">
        <v>15013</v>
      </c>
      <c r="E15" s="129" t="s">
        <v>24</v>
      </c>
      <c r="F15" s="342">
        <v>28.5</v>
      </c>
      <c r="G15" s="342">
        <v>30.5</v>
      </c>
      <c r="H15" s="342">
        <v>80</v>
      </c>
      <c r="I15" s="342" t="s">
        <v>809</v>
      </c>
      <c r="J15" s="342">
        <v>110244</v>
      </c>
      <c r="K15" s="129" t="s">
        <v>797</v>
      </c>
      <c r="L15" s="349">
        <v>7.72</v>
      </c>
      <c r="M15" s="346">
        <v>1.6629</v>
      </c>
      <c r="N15" s="366">
        <f t="shared" si="0"/>
        <v>12.837588</v>
      </c>
      <c r="O15" s="364"/>
      <c r="P15" s="368">
        <f t="shared" si="1"/>
        <v>57.122411999999997</v>
      </c>
      <c r="Q15" s="366">
        <v>57.122411999999997</v>
      </c>
      <c r="R15" s="366">
        <v>57.122411999999997</v>
      </c>
      <c r="S15" s="367">
        <v>15013</v>
      </c>
      <c r="T15" s="129" t="s">
        <v>24</v>
      </c>
      <c r="U15" s="342">
        <v>80</v>
      </c>
      <c r="V15" s="342" t="s">
        <v>809</v>
      </c>
      <c r="W15" s="348">
        <v>69.959999999999994</v>
      </c>
      <c r="X15" s="348">
        <v>69.959999999999994</v>
      </c>
      <c r="Y15" s="348">
        <v>69.959999999999994</v>
      </c>
      <c r="Z15" s="292"/>
      <c r="AA15" s="129"/>
    </row>
    <row r="16" spans="1:27" x14ac:dyDescent="0.3">
      <c r="A16" s="339" t="s">
        <v>794</v>
      </c>
      <c r="B16" s="351" t="s">
        <v>806</v>
      </c>
      <c r="C16" s="341" t="s">
        <v>835</v>
      </c>
      <c r="D16" s="369">
        <v>17010</v>
      </c>
      <c r="E16" s="129" t="s">
        <v>24</v>
      </c>
      <c r="F16" s="342">
        <v>27.45</v>
      </c>
      <c r="G16" s="342">
        <v>29.45</v>
      </c>
      <c r="H16" s="342">
        <v>80</v>
      </c>
      <c r="I16" s="342" t="s">
        <v>810</v>
      </c>
      <c r="J16" s="342">
        <v>110244</v>
      </c>
      <c r="K16" s="129" t="s">
        <v>797</v>
      </c>
      <c r="L16" s="349">
        <v>8.75</v>
      </c>
      <c r="M16" s="346">
        <v>1.6629</v>
      </c>
      <c r="N16" s="366">
        <f t="shared" si="0"/>
        <v>14.550375000000001</v>
      </c>
      <c r="O16" s="364"/>
      <c r="P16" s="366">
        <f t="shared" si="1"/>
        <v>44.569624999999995</v>
      </c>
      <c r="Q16" s="366">
        <v>44.569624999999995</v>
      </c>
      <c r="R16" s="366">
        <v>44.569624999999995</v>
      </c>
      <c r="S16" s="370">
        <v>17010</v>
      </c>
      <c r="T16" s="129" t="s">
        <v>24</v>
      </c>
      <c r="U16" s="342">
        <v>80</v>
      </c>
      <c r="V16" s="342" t="s">
        <v>810</v>
      </c>
      <c r="W16" s="348">
        <v>59.12</v>
      </c>
      <c r="X16" s="348">
        <v>59.12</v>
      </c>
      <c r="Y16" s="348">
        <v>59.12</v>
      </c>
      <c r="Z16" s="292"/>
      <c r="AA16" s="129"/>
    </row>
    <row r="17" spans="1:27" x14ac:dyDescent="0.3">
      <c r="A17" s="339" t="s">
        <v>794</v>
      </c>
      <c r="B17" s="351" t="s">
        <v>807</v>
      </c>
      <c r="C17" s="341" t="s">
        <v>835</v>
      </c>
      <c r="D17" s="369">
        <v>17011</v>
      </c>
      <c r="E17" s="129" t="s">
        <v>24</v>
      </c>
      <c r="F17" s="342">
        <v>27.55</v>
      </c>
      <c r="G17" s="342">
        <v>29.55</v>
      </c>
      <c r="H17" s="342">
        <v>80</v>
      </c>
      <c r="I17" s="342" t="s">
        <v>800</v>
      </c>
      <c r="J17" s="342">
        <v>110244</v>
      </c>
      <c r="K17" s="129" t="s">
        <v>797</v>
      </c>
      <c r="L17" s="349">
        <v>10</v>
      </c>
      <c r="M17" s="346">
        <v>1.6629</v>
      </c>
      <c r="N17" s="366">
        <f t="shared" si="0"/>
        <v>16.629000000000001</v>
      </c>
      <c r="O17" s="364"/>
      <c r="P17" s="366">
        <f t="shared" si="1"/>
        <v>38.170999999999992</v>
      </c>
      <c r="Q17" s="366">
        <v>38.170999999999992</v>
      </c>
      <c r="R17" s="366">
        <v>38.170999999999992</v>
      </c>
      <c r="S17" s="370">
        <v>17011</v>
      </c>
      <c r="T17" s="129" t="s">
        <v>24</v>
      </c>
      <c r="U17" s="342">
        <v>80</v>
      </c>
      <c r="V17" s="342" t="s">
        <v>800</v>
      </c>
      <c r="W17" s="348">
        <v>54.8</v>
      </c>
      <c r="X17" s="348">
        <v>54.8</v>
      </c>
      <c r="Y17" s="348">
        <v>54.8</v>
      </c>
      <c r="Z17" s="292"/>
      <c r="AA17" s="129"/>
    </row>
    <row r="18" spans="1:27" x14ac:dyDescent="0.3">
      <c r="A18" s="339" t="s">
        <v>794</v>
      </c>
      <c r="B18" s="351" t="s">
        <v>811</v>
      </c>
      <c r="C18" s="341" t="s">
        <v>835</v>
      </c>
      <c r="D18" s="369">
        <v>90500</v>
      </c>
      <c r="E18" s="129" t="s">
        <v>24</v>
      </c>
      <c r="F18" s="342">
        <v>30.94</v>
      </c>
      <c r="G18" s="342">
        <v>32.94</v>
      </c>
      <c r="H18" s="342">
        <v>90</v>
      </c>
      <c r="I18" s="342" t="s">
        <v>796</v>
      </c>
      <c r="J18" s="342">
        <v>110244</v>
      </c>
      <c r="K18" s="129" t="s">
        <v>797</v>
      </c>
      <c r="L18" s="349">
        <v>9.9499999999999993</v>
      </c>
      <c r="M18" s="346">
        <v>1.6629</v>
      </c>
      <c r="N18" s="366">
        <f t="shared" si="0"/>
        <v>16.545855</v>
      </c>
      <c r="O18" s="364"/>
      <c r="P18" s="366">
        <f t="shared" si="1"/>
        <v>60.134145000000004</v>
      </c>
      <c r="Q18" s="366">
        <v>60.134145000000004</v>
      </c>
      <c r="R18" s="366">
        <v>60.134145000000004</v>
      </c>
      <c r="S18" s="370">
        <v>90500</v>
      </c>
      <c r="T18" s="129" t="s">
        <v>24</v>
      </c>
      <c r="U18" s="342">
        <v>90</v>
      </c>
      <c r="V18" s="342" t="s">
        <v>796</v>
      </c>
      <c r="W18" s="348">
        <v>76.680000000000007</v>
      </c>
      <c r="X18" s="348">
        <v>76.680000000000007</v>
      </c>
      <c r="Y18" s="348">
        <v>76.680000000000007</v>
      </c>
      <c r="Z18" s="292"/>
      <c r="AA18" s="129"/>
    </row>
    <row r="19" spans="1:27" x14ac:dyDescent="0.3">
      <c r="A19" s="339" t="s">
        <v>794</v>
      </c>
      <c r="B19" s="351" t="s">
        <v>812</v>
      </c>
      <c r="C19" s="341" t="s">
        <v>835</v>
      </c>
      <c r="D19" s="369">
        <v>90501</v>
      </c>
      <c r="E19" s="129" t="s">
        <v>24</v>
      </c>
      <c r="F19" s="342">
        <v>30.88</v>
      </c>
      <c r="G19" s="342">
        <v>32.880000000000003</v>
      </c>
      <c r="H19" s="342">
        <v>90</v>
      </c>
      <c r="I19" s="342" t="s">
        <v>800</v>
      </c>
      <c r="J19" s="342">
        <v>110244</v>
      </c>
      <c r="K19" s="129" t="s">
        <v>797</v>
      </c>
      <c r="L19" s="349">
        <v>11.44</v>
      </c>
      <c r="M19" s="346">
        <v>1.6629</v>
      </c>
      <c r="N19" s="366">
        <f t="shared" si="0"/>
        <v>19.023575999999998</v>
      </c>
      <c r="O19" s="364"/>
      <c r="P19" s="366">
        <f t="shared" si="1"/>
        <v>56.056424</v>
      </c>
      <c r="Q19" s="366">
        <v>56.056424</v>
      </c>
      <c r="R19" s="366">
        <v>56.056424</v>
      </c>
      <c r="S19" s="370">
        <v>90501</v>
      </c>
      <c r="T19" s="129" t="s">
        <v>24</v>
      </c>
      <c r="U19" s="342">
        <v>90</v>
      </c>
      <c r="V19" s="342" t="s">
        <v>800</v>
      </c>
      <c r="W19" s="348">
        <v>75.08</v>
      </c>
      <c r="X19" s="348">
        <v>75.08</v>
      </c>
      <c r="Y19" s="348">
        <v>75.08</v>
      </c>
      <c r="Z19" s="292"/>
      <c r="AA19" s="129"/>
    </row>
    <row r="20" spans="1:27" x14ac:dyDescent="0.3">
      <c r="A20" s="339" t="s">
        <v>794</v>
      </c>
      <c r="B20" s="357" t="s">
        <v>813</v>
      </c>
      <c r="C20" s="341" t="s">
        <v>835</v>
      </c>
      <c r="D20" s="371">
        <v>80549</v>
      </c>
      <c r="E20" s="129" t="s">
        <v>24</v>
      </c>
      <c r="F20" s="342">
        <v>28.15</v>
      </c>
      <c r="G20" s="342">
        <v>30.15</v>
      </c>
      <c r="H20" s="342">
        <v>80</v>
      </c>
      <c r="I20" s="342" t="s">
        <v>802</v>
      </c>
      <c r="J20" s="342">
        <v>110244</v>
      </c>
      <c r="K20" s="129" t="s">
        <v>797</v>
      </c>
      <c r="L20" s="349">
        <v>8.77</v>
      </c>
      <c r="M20" s="346">
        <v>1.6629</v>
      </c>
      <c r="N20" s="366">
        <f t="shared" si="0"/>
        <v>14.583632999999999</v>
      </c>
      <c r="O20" s="364"/>
      <c r="P20" s="366">
        <f t="shared" si="1"/>
        <v>56.176367000000006</v>
      </c>
      <c r="Q20" s="366">
        <v>56.176367000000006</v>
      </c>
      <c r="R20" s="366">
        <v>56.176367000000006</v>
      </c>
      <c r="S20" s="372">
        <v>80549</v>
      </c>
      <c r="T20" s="129" t="s">
        <v>24</v>
      </c>
      <c r="U20" s="342">
        <v>80</v>
      </c>
      <c r="V20" s="342" t="s">
        <v>802</v>
      </c>
      <c r="W20" s="348">
        <v>70.760000000000005</v>
      </c>
      <c r="X20" s="348">
        <v>70.760000000000005</v>
      </c>
      <c r="Y20" s="348">
        <v>70.760000000000005</v>
      </c>
      <c r="Z20" s="292"/>
      <c r="AA20" s="129"/>
    </row>
    <row r="21" spans="1:27" x14ac:dyDescent="0.3">
      <c r="A21" s="339" t="s">
        <v>794</v>
      </c>
      <c r="B21" s="357" t="s">
        <v>814</v>
      </c>
      <c r="C21" s="341" t="s">
        <v>835</v>
      </c>
      <c r="D21" s="371">
        <v>80550</v>
      </c>
      <c r="E21" s="129" t="s">
        <v>24</v>
      </c>
      <c r="F21" s="342">
        <v>27.45</v>
      </c>
      <c r="G21" s="342">
        <v>29.45</v>
      </c>
      <c r="H21" s="342">
        <v>80</v>
      </c>
      <c r="I21" s="342" t="s">
        <v>800</v>
      </c>
      <c r="J21" s="342">
        <v>110244</v>
      </c>
      <c r="K21" s="129" t="s">
        <v>797</v>
      </c>
      <c r="L21" s="349">
        <v>10.08</v>
      </c>
      <c r="M21" s="346">
        <v>1.6629</v>
      </c>
      <c r="N21" s="366">
        <f t="shared" si="0"/>
        <v>16.762032000000001</v>
      </c>
      <c r="O21" s="364"/>
      <c r="P21" s="366">
        <f t="shared" si="1"/>
        <v>49.717967999999999</v>
      </c>
      <c r="Q21" s="366">
        <v>49.717967999999999</v>
      </c>
      <c r="R21" s="366">
        <v>49.717967999999999</v>
      </c>
      <c r="S21" s="372">
        <v>80550</v>
      </c>
      <c r="T21" s="129" t="s">
        <v>24</v>
      </c>
      <c r="U21" s="342">
        <v>80</v>
      </c>
      <c r="V21" s="342" t="s">
        <v>800</v>
      </c>
      <c r="W21" s="348">
        <v>66.48</v>
      </c>
      <c r="X21" s="348">
        <v>66.48</v>
      </c>
      <c r="Y21" s="348">
        <v>66.48</v>
      </c>
      <c r="Z21" s="292"/>
      <c r="AA21" s="129"/>
    </row>
    <row r="22" spans="1:27" x14ac:dyDescent="0.3">
      <c r="A22" s="339" t="s">
        <v>794</v>
      </c>
      <c r="B22" s="357" t="s">
        <v>815</v>
      </c>
      <c r="C22" s="341" t="s">
        <v>835</v>
      </c>
      <c r="D22" s="371">
        <v>80649</v>
      </c>
      <c r="E22" s="129" t="s">
        <v>24</v>
      </c>
      <c r="F22" s="342">
        <v>28.15</v>
      </c>
      <c r="G22" s="342">
        <v>30.15</v>
      </c>
      <c r="H22" s="342">
        <v>80</v>
      </c>
      <c r="I22" s="342" t="s">
        <v>802</v>
      </c>
      <c r="J22" s="342">
        <v>110244</v>
      </c>
      <c r="K22" s="129" t="s">
        <v>797</v>
      </c>
      <c r="L22" s="349">
        <v>8.77</v>
      </c>
      <c r="M22" s="346">
        <v>1.6629</v>
      </c>
      <c r="N22" s="366">
        <f t="shared" si="0"/>
        <v>14.583632999999999</v>
      </c>
      <c r="O22" s="364"/>
      <c r="P22" s="366">
        <f t="shared" si="1"/>
        <v>63.536367000000006</v>
      </c>
      <c r="Q22" s="366">
        <v>63.536367000000006</v>
      </c>
      <c r="R22" s="366">
        <v>63.536367000000006</v>
      </c>
      <c r="S22" s="372">
        <v>80649</v>
      </c>
      <c r="T22" s="129" t="s">
        <v>24</v>
      </c>
      <c r="U22" s="342">
        <v>80</v>
      </c>
      <c r="V22" s="342" t="s">
        <v>802</v>
      </c>
      <c r="W22" s="348">
        <v>78.12</v>
      </c>
      <c r="X22" s="348">
        <v>78.12</v>
      </c>
      <c r="Y22" s="348">
        <v>78.12</v>
      </c>
      <c r="Z22" s="292"/>
      <c r="AA22" s="129"/>
    </row>
    <row r="23" spans="1:27" x14ac:dyDescent="0.3">
      <c r="A23" s="339" t="s">
        <v>794</v>
      </c>
      <c r="B23" s="357" t="s">
        <v>816</v>
      </c>
      <c r="C23" s="341" t="s">
        <v>835</v>
      </c>
      <c r="D23" s="371">
        <v>80650</v>
      </c>
      <c r="E23" s="129" t="s">
        <v>24</v>
      </c>
      <c r="F23" s="342">
        <v>27.45</v>
      </c>
      <c r="G23" s="342">
        <v>29.45</v>
      </c>
      <c r="H23" s="342">
        <v>80</v>
      </c>
      <c r="I23" s="342" t="s">
        <v>800</v>
      </c>
      <c r="J23" s="342">
        <v>110244</v>
      </c>
      <c r="K23" s="129" t="s">
        <v>797</v>
      </c>
      <c r="L23" s="349">
        <v>10.08</v>
      </c>
      <c r="M23" s="346">
        <v>1.6629</v>
      </c>
      <c r="N23" s="366">
        <f t="shared" si="0"/>
        <v>16.762032000000001</v>
      </c>
      <c r="O23" s="364"/>
      <c r="P23" s="366">
        <f t="shared" si="1"/>
        <v>57.077967999999998</v>
      </c>
      <c r="Q23" s="366">
        <v>57.077967999999998</v>
      </c>
      <c r="R23" s="366">
        <v>57.077967999999998</v>
      </c>
      <c r="S23" s="372">
        <v>80650</v>
      </c>
      <c r="T23" s="129" t="s">
        <v>24</v>
      </c>
      <c r="U23" s="342">
        <v>80</v>
      </c>
      <c r="V23" s="342" t="s">
        <v>800</v>
      </c>
      <c r="W23" s="348">
        <v>73.84</v>
      </c>
      <c r="X23" s="348">
        <v>73.84</v>
      </c>
      <c r="Y23" s="348">
        <v>73.84</v>
      </c>
      <c r="Z23" s="292"/>
      <c r="AA23" s="129"/>
    </row>
    <row r="24" spans="1:27" x14ac:dyDescent="0.3">
      <c r="A24" s="339" t="s">
        <v>794</v>
      </c>
      <c r="B24" s="357" t="s">
        <v>817</v>
      </c>
      <c r="C24" s="341" t="s">
        <v>835</v>
      </c>
      <c r="D24" s="371">
        <v>90302</v>
      </c>
      <c r="E24" s="129" t="s">
        <v>24</v>
      </c>
      <c r="F24" s="342">
        <v>25.11</v>
      </c>
      <c r="G24" s="342">
        <v>27.11</v>
      </c>
      <c r="H24" s="342">
        <v>144</v>
      </c>
      <c r="I24" s="342" t="s">
        <v>818</v>
      </c>
      <c r="J24" s="342">
        <v>110244</v>
      </c>
      <c r="K24" s="129" t="s">
        <v>797</v>
      </c>
      <c r="L24" s="349">
        <v>6.47</v>
      </c>
      <c r="M24" s="346">
        <v>1.6629</v>
      </c>
      <c r="N24" s="366">
        <f t="shared" si="0"/>
        <v>10.758963</v>
      </c>
      <c r="O24" s="364"/>
      <c r="P24" s="366">
        <f t="shared" si="1"/>
        <v>54.001037000000004</v>
      </c>
      <c r="Q24" s="366">
        <v>54.001037000000004</v>
      </c>
      <c r="R24" s="366">
        <v>54.001037000000004</v>
      </c>
      <c r="S24" s="372">
        <v>90302</v>
      </c>
      <c r="T24" s="129" t="s">
        <v>24</v>
      </c>
      <c r="U24" s="342">
        <v>144</v>
      </c>
      <c r="V24" s="342" t="s">
        <v>818</v>
      </c>
      <c r="W24" s="348">
        <v>64.760000000000005</v>
      </c>
      <c r="X24" s="348">
        <v>64.760000000000005</v>
      </c>
      <c r="Y24" s="348">
        <v>64.760000000000005</v>
      </c>
      <c r="Z24" s="292"/>
      <c r="AA24" s="129"/>
    </row>
    <row r="25" spans="1:27" x14ac:dyDescent="0.3">
      <c r="A25" s="339" t="s">
        <v>794</v>
      </c>
      <c r="B25" s="357" t="s">
        <v>819</v>
      </c>
      <c r="C25" s="341" t="s">
        <v>835</v>
      </c>
      <c r="D25" s="371">
        <v>90502</v>
      </c>
      <c r="E25" s="129" t="s">
        <v>24</v>
      </c>
      <c r="F25" s="342">
        <v>27.9</v>
      </c>
      <c r="G25" s="342">
        <v>29.9</v>
      </c>
      <c r="H25" s="342">
        <v>160</v>
      </c>
      <c r="I25" s="342" t="s">
        <v>818</v>
      </c>
      <c r="J25" s="342">
        <v>110244</v>
      </c>
      <c r="K25" s="129" t="s">
        <v>797</v>
      </c>
      <c r="L25" s="349">
        <v>7.19</v>
      </c>
      <c r="M25" s="346">
        <v>1.6629</v>
      </c>
      <c r="N25" s="366">
        <f t="shared" si="0"/>
        <v>11.956251000000002</v>
      </c>
      <c r="O25" s="364"/>
      <c r="P25" s="366">
        <f t="shared" si="1"/>
        <v>71.713749000000007</v>
      </c>
      <c r="Q25" s="366">
        <v>71.713749000000007</v>
      </c>
      <c r="R25" s="366">
        <v>71.713749000000007</v>
      </c>
      <c r="S25" s="372">
        <v>90502</v>
      </c>
      <c r="T25" s="129" t="s">
        <v>24</v>
      </c>
      <c r="U25" s="342">
        <v>160</v>
      </c>
      <c r="V25" s="342" t="s">
        <v>818</v>
      </c>
      <c r="W25" s="348">
        <v>83.67</v>
      </c>
      <c r="X25" s="348">
        <v>83.67</v>
      </c>
      <c r="Y25" s="348">
        <v>83.67</v>
      </c>
      <c r="Z25" s="292"/>
      <c r="AA25" s="129"/>
    </row>
    <row r="26" spans="1:27" x14ac:dyDescent="0.3">
      <c r="A26" s="339" t="s">
        <v>794</v>
      </c>
      <c r="B26" s="357" t="s">
        <v>820</v>
      </c>
      <c r="C26" s="341" t="s">
        <v>835</v>
      </c>
      <c r="D26" s="371">
        <v>90303</v>
      </c>
      <c r="E26" s="129" t="s">
        <v>24</v>
      </c>
      <c r="F26" s="342">
        <v>25.11</v>
      </c>
      <c r="G26" s="342">
        <v>27.11</v>
      </c>
      <c r="H26" s="342">
        <v>144</v>
      </c>
      <c r="I26" s="342" t="s">
        <v>818</v>
      </c>
      <c r="J26" s="342">
        <v>110244</v>
      </c>
      <c r="K26" s="129" t="s">
        <v>797</v>
      </c>
      <c r="L26" s="349">
        <v>6.39</v>
      </c>
      <c r="M26" s="346">
        <v>1.6629</v>
      </c>
      <c r="N26" s="366">
        <f t="shared" si="0"/>
        <v>10.625931</v>
      </c>
      <c r="O26" s="364"/>
      <c r="P26" s="366">
        <f t="shared" si="1"/>
        <v>55.134069000000004</v>
      </c>
      <c r="Q26" s="366">
        <v>55.134069000000004</v>
      </c>
      <c r="R26" s="366">
        <v>55.134069000000004</v>
      </c>
      <c r="S26" s="372">
        <v>90303</v>
      </c>
      <c r="T26" s="129" t="s">
        <v>24</v>
      </c>
      <c r="U26" s="342">
        <v>144</v>
      </c>
      <c r="V26" s="342" t="s">
        <v>818</v>
      </c>
      <c r="W26" s="348">
        <v>65.760000000000005</v>
      </c>
      <c r="X26" s="348">
        <v>65.760000000000005</v>
      </c>
      <c r="Y26" s="348">
        <v>65.760000000000005</v>
      </c>
      <c r="Z26" s="292"/>
      <c r="AA26" s="129"/>
    </row>
    <row r="27" spans="1:27" x14ac:dyDescent="0.3">
      <c r="A27" s="339" t="s">
        <v>794</v>
      </c>
      <c r="B27" s="357" t="s">
        <v>821</v>
      </c>
      <c r="C27" s="341" t="s">
        <v>835</v>
      </c>
      <c r="D27" s="371">
        <v>90503</v>
      </c>
      <c r="E27" s="129" t="s">
        <v>24</v>
      </c>
      <c r="F27" s="342">
        <v>27.9</v>
      </c>
      <c r="G27" s="342">
        <v>29.9</v>
      </c>
      <c r="H27" s="342">
        <v>160</v>
      </c>
      <c r="I27" s="342" t="s">
        <v>818</v>
      </c>
      <c r="J27" s="342">
        <v>110244</v>
      </c>
      <c r="K27" s="129" t="s">
        <v>797</v>
      </c>
      <c r="L27" s="349">
        <v>7.1</v>
      </c>
      <c r="M27" s="346">
        <v>1.6629</v>
      </c>
      <c r="N27" s="366">
        <f t="shared" si="0"/>
        <v>11.80659</v>
      </c>
      <c r="O27" s="364"/>
      <c r="P27" s="366">
        <f t="shared" si="1"/>
        <v>72.863410000000002</v>
      </c>
      <c r="Q27" s="366">
        <v>72.863410000000002</v>
      </c>
      <c r="R27" s="366">
        <v>72.863410000000002</v>
      </c>
      <c r="S27" s="372">
        <v>90503</v>
      </c>
      <c r="T27" s="129" t="s">
        <v>24</v>
      </c>
      <c r="U27" s="342">
        <v>160</v>
      </c>
      <c r="V27" s="342" t="s">
        <v>818</v>
      </c>
      <c r="W27" s="348">
        <v>84.67</v>
      </c>
      <c r="X27" s="348">
        <v>84.67</v>
      </c>
      <c r="Y27" s="348">
        <v>84.67</v>
      </c>
      <c r="Z27" s="292"/>
      <c r="AA27" s="129"/>
    </row>
    <row r="28" spans="1:27" x14ac:dyDescent="0.3">
      <c r="A28" s="339" t="s">
        <v>794</v>
      </c>
      <c r="B28" s="357" t="s">
        <v>822</v>
      </c>
      <c r="C28" s="341" t="s">
        <v>835</v>
      </c>
      <c r="D28" s="373">
        <v>62</v>
      </c>
      <c r="E28" s="129" t="s">
        <v>24</v>
      </c>
      <c r="F28" s="342">
        <v>31.12</v>
      </c>
      <c r="G28" s="342">
        <v>33.119999999999997</v>
      </c>
      <c r="H28" s="342">
        <v>20</v>
      </c>
      <c r="I28" s="342" t="s">
        <v>823</v>
      </c>
      <c r="J28" s="342">
        <v>110244</v>
      </c>
      <c r="K28" s="129" t="s">
        <v>797</v>
      </c>
      <c r="L28" s="349">
        <v>3.09</v>
      </c>
      <c r="M28" s="346">
        <v>1.6629</v>
      </c>
      <c r="N28" s="366">
        <f t="shared" si="0"/>
        <v>5.1383609999999997</v>
      </c>
      <c r="O28" s="364"/>
      <c r="P28" s="366">
        <f t="shared" si="1"/>
        <v>37.861638999999997</v>
      </c>
      <c r="Q28" s="366">
        <v>37.861638999999997</v>
      </c>
      <c r="R28" s="366">
        <v>37.861638999999997</v>
      </c>
      <c r="S28" s="374">
        <v>62</v>
      </c>
      <c r="T28" s="129" t="s">
        <v>24</v>
      </c>
      <c r="U28" s="342">
        <v>20</v>
      </c>
      <c r="V28" s="342" t="s">
        <v>823</v>
      </c>
      <c r="W28" s="348">
        <v>43</v>
      </c>
      <c r="X28" s="348">
        <v>43</v>
      </c>
      <c r="Y28" s="348">
        <v>43</v>
      </c>
      <c r="Z28" s="292"/>
      <c r="AA28" s="129"/>
    </row>
    <row r="29" spans="1:27" x14ac:dyDescent="0.3">
      <c r="A29" s="339" t="s">
        <v>794</v>
      </c>
      <c r="B29" s="357" t="s">
        <v>824</v>
      </c>
      <c r="C29" s="341" t="s">
        <v>835</v>
      </c>
      <c r="D29" s="373">
        <v>63</v>
      </c>
      <c r="E29" s="129" t="s">
        <v>24</v>
      </c>
      <c r="F29" s="342">
        <v>25.5</v>
      </c>
      <c r="G29" s="342">
        <v>26.5</v>
      </c>
      <c r="H29" s="342">
        <v>20</v>
      </c>
      <c r="I29" s="342" t="s">
        <v>825</v>
      </c>
      <c r="J29" s="342">
        <v>110244</v>
      </c>
      <c r="K29" s="129" t="s">
        <v>797</v>
      </c>
      <c r="L29" s="349">
        <v>3.09</v>
      </c>
      <c r="M29" s="346">
        <v>1.6629</v>
      </c>
      <c r="N29" s="366">
        <f t="shared" si="0"/>
        <v>5.1383609999999997</v>
      </c>
      <c r="O29" s="364"/>
      <c r="P29" s="366">
        <f t="shared" si="1"/>
        <v>36.051638999999994</v>
      </c>
      <c r="Q29" s="366">
        <v>36.051638999999994</v>
      </c>
      <c r="R29" s="366">
        <v>36.051638999999994</v>
      </c>
      <c r="S29" s="374">
        <v>63</v>
      </c>
      <c r="T29" s="129" t="s">
        <v>24</v>
      </c>
      <c r="U29" s="342">
        <v>20</v>
      </c>
      <c r="V29" s="342" t="s">
        <v>825</v>
      </c>
      <c r="W29" s="348">
        <v>41.19</v>
      </c>
      <c r="X29" s="348">
        <v>41.19</v>
      </c>
      <c r="Y29" s="348">
        <v>41.19</v>
      </c>
      <c r="Z29" s="292"/>
      <c r="AA29" s="129"/>
    </row>
    <row r="30" spans="1:27" x14ac:dyDescent="0.3">
      <c r="A30" s="339" t="s">
        <v>794</v>
      </c>
      <c r="B30" s="357" t="s">
        <v>826</v>
      </c>
      <c r="C30" s="341" t="s">
        <v>835</v>
      </c>
      <c r="D30" s="371">
        <v>11001</v>
      </c>
      <c r="E30" s="129" t="s">
        <v>24</v>
      </c>
      <c r="F30" s="342">
        <v>14</v>
      </c>
      <c r="G30" s="342">
        <v>16</v>
      </c>
      <c r="H30" s="342">
        <v>112</v>
      </c>
      <c r="I30" s="342" t="s">
        <v>827</v>
      </c>
      <c r="J30" s="342">
        <v>110244</v>
      </c>
      <c r="K30" s="129" t="s">
        <v>797</v>
      </c>
      <c r="L30" s="349">
        <v>7</v>
      </c>
      <c r="M30" s="346">
        <v>1.6629</v>
      </c>
      <c r="N30" s="366">
        <f t="shared" si="0"/>
        <v>11.6403</v>
      </c>
      <c r="O30" s="364"/>
      <c r="P30" s="366">
        <f t="shared" si="1"/>
        <v>39.399699999999996</v>
      </c>
      <c r="Q30" s="366">
        <v>39.399699999999996</v>
      </c>
      <c r="R30" s="366">
        <v>39.399699999999996</v>
      </c>
      <c r="S30" s="372">
        <v>11001</v>
      </c>
      <c r="T30" s="129" t="s">
        <v>24</v>
      </c>
      <c r="U30" s="342">
        <v>112</v>
      </c>
      <c r="V30" s="342" t="s">
        <v>827</v>
      </c>
      <c r="W30" s="348">
        <v>51.04</v>
      </c>
      <c r="X30" s="348">
        <v>51.04</v>
      </c>
      <c r="Y30" s="348">
        <v>51.04</v>
      </c>
      <c r="Z30" s="292"/>
      <c r="AA30" s="129"/>
    </row>
    <row r="31" spans="1:27" x14ac:dyDescent="0.3">
      <c r="A31" s="339" t="s">
        <v>794</v>
      </c>
      <c r="B31" s="357" t="s">
        <v>828</v>
      </c>
      <c r="C31" s="341" t="s">
        <v>835</v>
      </c>
      <c r="D31" s="371">
        <v>11003</v>
      </c>
      <c r="E31" s="129" t="s">
        <v>24</v>
      </c>
      <c r="F31" s="342">
        <v>15</v>
      </c>
      <c r="G31" s="342">
        <v>17</v>
      </c>
      <c r="H31" s="342">
        <v>240</v>
      </c>
      <c r="I31" s="342" t="s">
        <v>829</v>
      </c>
      <c r="J31" s="342">
        <v>110244</v>
      </c>
      <c r="K31" s="129" t="s">
        <v>797</v>
      </c>
      <c r="L31" s="349">
        <v>7.5</v>
      </c>
      <c r="M31" s="346">
        <v>1.6629</v>
      </c>
      <c r="N31" s="366">
        <f t="shared" si="0"/>
        <v>12.47175</v>
      </c>
      <c r="O31" s="364"/>
      <c r="P31" s="366">
        <f t="shared" si="1"/>
        <v>43.988250000000001</v>
      </c>
      <c r="Q31" s="366">
        <v>43.988250000000001</v>
      </c>
      <c r="R31" s="366">
        <v>43.988250000000001</v>
      </c>
      <c r="S31" s="372">
        <v>11003</v>
      </c>
      <c r="T31" s="129" t="s">
        <v>24</v>
      </c>
      <c r="U31" s="342">
        <v>240</v>
      </c>
      <c r="V31" s="342" t="s">
        <v>829</v>
      </c>
      <c r="W31" s="348">
        <v>56.46</v>
      </c>
      <c r="X31" s="348">
        <v>56.46</v>
      </c>
      <c r="Y31" s="348">
        <v>56.46</v>
      </c>
      <c r="Z31" s="292"/>
      <c r="AA31" s="129"/>
    </row>
    <row r="32" spans="1:27" x14ac:dyDescent="0.3">
      <c r="A32" s="339" t="s">
        <v>794</v>
      </c>
      <c r="B32" s="357" t="s">
        <v>830</v>
      </c>
      <c r="C32" s="341" t="s">
        <v>835</v>
      </c>
      <c r="D32" s="371">
        <v>11006</v>
      </c>
      <c r="E32" s="129" t="s">
        <v>24</v>
      </c>
      <c r="F32" s="342">
        <v>10.79</v>
      </c>
      <c r="G32" s="342">
        <v>12.79</v>
      </c>
      <c r="H32" s="342">
        <v>42</v>
      </c>
      <c r="I32" s="342" t="s">
        <v>831</v>
      </c>
      <c r="J32" s="342">
        <v>110244</v>
      </c>
      <c r="K32" s="129" t="s">
        <v>797</v>
      </c>
      <c r="L32" s="349">
        <v>5.25</v>
      </c>
      <c r="M32" s="346">
        <v>1.6629</v>
      </c>
      <c r="N32" s="366">
        <f t="shared" si="0"/>
        <v>8.7302250000000008</v>
      </c>
      <c r="O32" s="364"/>
      <c r="P32" s="366">
        <f t="shared" si="1"/>
        <v>21.489774999999998</v>
      </c>
      <c r="Q32" s="366">
        <v>21.489774999999998</v>
      </c>
      <c r="R32" s="366">
        <v>21.489774999999998</v>
      </c>
      <c r="S32" s="372">
        <v>11006</v>
      </c>
      <c r="T32" s="129" t="s">
        <v>24</v>
      </c>
      <c r="U32" s="342">
        <v>42</v>
      </c>
      <c r="V32" s="342" t="s">
        <v>831</v>
      </c>
      <c r="W32" s="348">
        <v>30.22</v>
      </c>
      <c r="X32" s="348">
        <v>30.22</v>
      </c>
      <c r="Y32" s="348">
        <v>30.22</v>
      </c>
      <c r="Z32" s="292"/>
      <c r="AA32" s="129"/>
    </row>
    <row r="33" spans="1:27" x14ac:dyDescent="0.3">
      <c r="A33" s="339" t="s">
        <v>794</v>
      </c>
      <c r="B33" s="357" t="s">
        <v>832</v>
      </c>
      <c r="C33" s="341" t="s">
        <v>835</v>
      </c>
      <c r="D33" s="371">
        <v>11007</v>
      </c>
      <c r="E33" s="129" t="s">
        <v>24</v>
      </c>
      <c r="F33" s="342">
        <v>10.79</v>
      </c>
      <c r="G33" s="342">
        <v>12.79</v>
      </c>
      <c r="H33" s="342">
        <v>42</v>
      </c>
      <c r="I33" s="342" t="s">
        <v>831</v>
      </c>
      <c r="J33" s="342">
        <v>110244</v>
      </c>
      <c r="K33" s="129" t="s">
        <v>797</v>
      </c>
      <c r="L33" s="349">
        <v>5.25</v>
      </c>
      <c r="M33" s="346">
        <v>1.6629</v>
      </c>
      <c r="N33" s="366">
        <f t="shared" si="0"/>
        <v>8.7302250000000008</v>
      </c>
      <c r="O33" s="364"/>
      <c r="P33" s="366">
        <f t="shared" si="1"/>
        <v>23.219774999999998</v>
      </c>
      <c r="Q33" s="366">
        <v>23.219774999999998</v>
      </c>
      <c r="R33" s="366">
        <v>23.219774999999998</v>
      </c>
      <c r="S33" s="372">
        <v>11007</v>
      </c>
      <c r="T33" s="129" t="s">
        <v>24</v>
      </c>
      <c r="U33" s="342">
        <v>42</v>
      </c>
      <c r="V33" s="342" t="s">
        <v>831</v>
      </c>
      <c r="W33" s="348">
        <v>31.95</v>
      </c>
      <c r="X33" s="348">
        <v>31.95</v>
      </c>
      <c r="Y33" s="348">
        <v>31.95</v>
      </c>
      <c r="Z33" s="292"/>
      <c r="AA33" s="129"/>
    </row>
  </sheetData>
  <protectedRanges>
    <protectedRange password="8F60" sqref="Z6" name="Calculations_40"/>
  </protectedRanges>
  <mergeCells count="1">
    <mergeCell ref="P5:Q5"/>
  </mergeCells>
  <conditionalFormatting sqref="D1:D6">
    <cfRule type="duplicateValues" dxfId="272" priority="2"/>
  </conditionalFormatting>
  <conditionalFormatting sqref="T6">
    <cfRule type="duplicateValues" dxfId="271" priority="1"/>
  </conditionalFormatting>
  <conditionalFormatting sqref="E1:E6">
    <cfRule type="duplicateValues" dxfId="270" priority="3"/>
  </conditionalFormatting>
  <conditionalFormatting sqref="T1:T5 S1:S6">
    <cfRule type="duplicateValues" dxfId="269" priority="4"/>
  </conditionalFormatting>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7030A0"/>
  </sheetPr>
  <dimension ref="A1:T24"/>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23.44140625" style="10" bestFit="1" customWidth="1"/>
    <col min="2" max="2" width="80.6640625" style="10" bestFit="1" customWidth="1"/>
    <col min="3" max="3" width="27.109375" style="10" bestFit="1" customWidth="1"/>
    <col min="4" max="6" width="10.109375" style="318" bestFit="1" customWidth="1"/>
    <col min="7" max="7" width="8.44140625" style="318" bestFit="1" customWidth="1"/>
    <col min="8" max="8" width="7.44140625" style="318" bestFit="1" customWidth="1"/>
    <col min="9" max="9" width="9.109375" style="318" bestFit="1" customWidth="1"/>
    <col min="10" max="10" width="22" style="318" bestFit="1" customWidth="1"/>
    <col min="11" max="13" width="16.88671875" style="318" bestFit="1" customWidth="1"/>
    <col min="14" max="14" width="10.33203125" style="58" bestFit="1" customWidth="1"/>
    <col min="15" max="16" width="8.5546875" style="317" bestFit="1" customWidth="1"/>
    <col min="17" max="17" width="5.6640625" style="59" customWidth="1"/>
    <col min="18" max="18" width="16" style="317" bestFit="1" customWidth="1"/>
    <col min="19" max="19" width="15.33203125" style="317" bestFit="1" customWidth="1"/>
    <col min="20" max="20" width="23.33203125" style="318"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836</v>
      </c>
      <c r="L6" s="16" t="s">
        <v>837</v>
      </c>
      <c r="M6" s="15" t="s">
        <v>838</v>
      </c>
      <c r="N6" s="24" t="s">
        <v>28</v>
      </c>
      <c r="O6" s="20" t="s">
        <v>12</v>
      </c>
      <c r="P6" s="20" t="s">
        <v>13</v>
      </c>
      <c r="Q6" s="19"/>
      <c r="R6" s="20" t="s">
        <v>16</v>
      </c>
      <c r="S6" s="22" t="s">
        <v>17</v>
      </c>
      <c r="T6" s="15" t="s">
        <v>7</v>
      </c>
    </row>
    <row r="7" spans="1:20" x14ac:dyDescent="0.3">
      <c r="A7" s="10" t="s">
        <v>839</v>
      </c>
      <c r="B7" s="10" t="s">
        <v>3757</v>
      </c>
      <c r="C7" s="10">
        <v>417450</v>
      </c>
      <c r="D7" s="318" t="s">
        <v>24</v>
      </c>
      <c r="E7" s="318">
        <v>10</v>
      </c>
      <c r="F7" s="318">
        <v>11.5</v>
      </c>
      <c r="G7" s="318">
        <v>61</v>
      </c>
      <c r="H7" s="318">
        <v>2.6</v>
      </c>
      <c r="I7" s="318">
        <v>110601</v>
      </c>
      <c r="J7" s="318" t="s">
        <v>840</v>
      </c>
      <c r="K7" s="317">
        <v>29.5</v>
      </c>
      <c r="L7" s="317">
        <v>29.5</v>
      </c>
      <c r="M7" s="317">
        <v>29.5</v>
      </c>
      <c r="N7" s="58">
        <v>10</v>
      </c>
      <c r="O7" s="317">
        <v>1.6103000000000001</v>
      </c>
      <c r="P7" s="317">
        <v>16.100000000000001</v>
      </c>
      <c r="R7" s="317">
        <v>13.399999999999999</v>
      </c>
      <c r="S7" s="317">
        <v>0</v>
      </c>
      <c r="T7" s="318" t="s">
        <v>841</v>
      </c>
    </row>
    <row r="8" spans="1:20" x14ac:dyDescent="0.3">
      <c r="A8" s="10" t="s">
        <v>839</v>
      </c>
      <c r="B8" s="10" t="s">
        <v>3758</v>
      </c>
      <c r="C8" s="10">
        <v>418302</v>
      </c>
      <c r="D8" s="318" t="s">
        <v>24</v>
      </c>
      <c r="E8" s="318">
        <v>10</v>
      </c>
      <c r="F8" s="318">
        <v>11.5</v>
      </c>
      <c r="G8" s="318">
        <v>44</v>
      </c>
      <c r="H8" s="318">
        <v>3.6</v>
      </c>
      <c r="I8" s="318">
        <v>110601</v>
      </c>
      <c r="J8" s="318" t="s">
        <v>840</v>
      </c>
      <c r="K8" s="317">
        <v>25.1</v>
      </c>
      <c r="L8" s="317">
        <v>25.1</v>
      </c>
      <c r="M8" s="317">
        <v>25.1</v>
      </c>
      <c r="N8" s="58">
        <v>6.99</v>
      </c>
      <c r="O8" s="317">
        <v>1.6103000000000001</v>
      </c>
      <c r="P8" s="317">
        <v>11.26</v>
      </c>
      <c r="R8" s="317">
        <v>13.840000000000002</v>
      </c>
      <c r="T8" s="318" t="s">
        <v>841</v>
      </c>
    </row>
    <row r="9" spans="1:20" x14ac:dyDescent="0.3">
      <c r="A9" s="10" t="s">
        <v>839</v>
      </c>
      <c r="B9" s="10" t="s">
        <v>3759</v>
      </c>
      <c r="C9" s="10">
        <v>418303</v>
      </c>
      <c r="D9" s="318" t="s">
        <v>24</v>
      </c>
      <c r="E9" s="318">
        <v>10</v>
      </c>
      <c r="F9" s="318">
        <v>11.5</v>
      </c>
      <c r="G9" s="318">
        <v>35</v>
      </c>
      <c r="H9" s="318">
        <v>4.5</v>
      </c>
      <c r="I9" s="318">
        <v>110601</v>
      </c>
      <c r="J9" s="318" t="s">
        <v>840</v>
      </c>
      <c r="K9" s="317">
        <v>25</v>
      </c>
      <c r="L9" s="317">
        <v>25</v>
      </c>
      <c r="M9" s="317">
        <v>25</v>
      </c>
      <c r="N9" s="58">
        <v>5.59</v>
      </c>
      <c r="O9" s="317">
        <v>1.6103000000000001</v>
      </c>
      <c r="P9" s="317">
        <v>9</v>
      </c>
      <c r="R9" s="317">
        <v>16</v>
      </c>
      <c r="T9" s="318" t="s">
        <v>841</v>
      </c>
    </row>
    <row r="10" spans="1:20" x14ac:dyDescent="0.3">
      <c r="A10" s="10" t="s">
        <v>839</v>
      </c>
      <c r="B10" s="10" t="s">
        <v>3760</v>
      </c>
      <c r="C10" s="10">
        <v>418304</v>
      </c>
      <c r="D10" s="318" t="s">
        <v>24</v>
      </c>
      <c r="E10" s="318">
        <v>10</v>
      </c>
      <c r="F10" s="318">
        <v>11.5</v>
      </c>
      <c r="G10" s="318">
        <v>40</v>
      </c>
      <c r="H10" s="318">
        <v>4</v>
      </c>
      <c r="I10" s="318">
        <v>110601</v>
      </c>
      <c r="J10" s="318" t="s">
        <v>840</v>
      </c>
      <c r="K10" s="317">
        <v>27.2</v>
      </c>
      <c r="L10" s="317">
        <v>27.2</v>
      </c>
      <c r="M10" s="317">
        <v>27.2</v>
      </c>
      <c r="N10" s="58">
        <v>6.37</v>
      </c>
      <c r="O10" s="317">
        <v>1.6103000000000001</v>
      </c>
      <c r="P10" s="317">
        <v>10.26</v>
      </c>
      <c r="R10" s="317">
        <v>16.939999999999998</v>
      </c>
      <c r="T10" s="318" t="s">
        <v>841</v>
      </c>
    </row>
    <row r="11" spans="1:20" x14ac:dyDescent="0.3">
      <c r="A11" s="10" t="s">
        <v>839</v>
      </c>
      <c r="B11" s="10" t="s">
        <v>3761</v>
      </c>
      <c r="C11" s="10">
        <v>418305</v>
      </c>
      <c r="D11" s="318" t="s">
        <v>24</v>
      </c>
      <c r="E11" s="318">
        <v>10</v>
      </c>
      <c r="F11" s="318">
        <v>11.5</v>
      </c>
      <c r="G11" s="318">
        <v>40</v>
      </c>
      <c r="H11" s="318">
        <v>4</v>
      </c>
      <c r="I11" s="318">
        <v>110601</v>
      </c>
      <c r="J11" s="318" t="s">
        <v>840</v>
      </c>
      <c r="K11" s="317">
        <v>24.7</v>
      </c>
      <c r="L11" s="317">
        <v>24.7</v>
      </c>
      <c r="M11" s="317">
        <v>24.7</v>
      </c>
      <c r="N11" s="58">
        <v>6.29</v>
      </c>
      <c r="O11" s="317">
        <v>1.6103000000000001</v>
      </c>
      <c r="P11" s="317">
        <v>10.130000000000001</v>
      </c>
      <c r="R11" s="317">
        <v>14.569999999999999</v>
      </c>
      <c r="T11" s="318" t="s">
        <v>841</v>
      </c>
    </row>
    <row r="12" spans="1:20" x14ac:dyDescent="0.3">
      <c r="A12" s="10" t="s">
        <v>839</v>
      </c>
      <c r="B12" s="10" t="s">
        <v>3762</v>
      </c>
      <c r="C12" s="10">
        <v>418306</v>
      </c>
      <c r="D12" s="318" t="s">
        <v>24</v>
      </c>
      <c r="E12" s="318">
        <v>10</v>
      </c>
      <c r="F12" s="318">
        <v>11.5</v>
      </c>
      <c r="G12" s="318">
        <v>40</v>
      </c>
      <c r="H12" s="318">
        <v>4</v>
      </c>
      <c r="I12" s="318">
        <v>110601</v>
      </c>
      <c r="J12" s="318" t="s">
        <v>840</v>
      </c>
      <c r="K12" s="317">
        <v>25.3</v>
      </c>
      <c r="L12" s="317">
        <v>25.3</v>
      </c>
      <c r="M12" s="317">
        <v>25.3</v>
      </c>
      <c r="N12" s="58">
        <v>6.32</v>
      </c>
      <c r="O12" s="317">
        <v>1.6103000000000001</v>
      </c>
      <c r="P12" s="317">
        <v>10.18</v>
      </c>
      <c r="R12" s="317">
        <v>15.120000000000001</v>
      </c>
      <c r="T12" s="318" t="s">
        <v>841</v>
      </c>
    </row>
    <row r="13" spans="1:20" x14ac:dyDescent="0.3">
      <c r="A13" s="10" t="s">
        <v>839</v>
      </c>
      <c r="B13" s="10" t="s">
        <v>3763</v>
      </c>
      <c r="C13" s="10">
        <v>418317</v>
      </c>
      <c r="D13" s="318" t="s">
        <v>24</v>
      </c>
      <c r="E13" s="318">
        <v>10</v>
      </c>
      <c r="F13" s="318">
        <v>11.5</v>
      </c>
      <c r="G13" s="318">
        <v>53</v>
      </c>
      <c r="H13" s="318">
        <v>3</v>
      </c>
      <c r="I13" s="318">
        <v>110601</v>
      </c>
      <c r="J13" s="318" t="s">
        <v>840</v>
      </c>
      <c r="K13" s="317">
        <v>24.5</v>
      </c>
      <c r="L13" s="317">
        <v>24.5</v>
      </c>
      <c r="M13" s="317">
        <v>24.5</v>
      </c>
      <c r="N13" s="58">
        <v>6.29</v>
      </c>
      <c r="O13" s="317">
        <v>1.6103000000000001</v>
      </c>
      <c r="P13" s="317">
        <v>10.130000000000001</v>
      </c>
      <c r="R13" s="317">
        <v>14.37</v>
      </c>
      <c r="T13" s="318" t="s">
        <v>841</v>
      </c>
    </row>
    <row r="14" spans="1:20" x14ac:dyDescent="0.3">
      <c r="A14" s="10" t="s">
        <v>839</v>
      </c>
      <c r="B14" s="10" t="s">
        <v>3764</v>
      </c>
      <c r="C14" s="10">
        <v>418318</v>
      </c>
      <c r="D14" s="318" t="s">
        <v>24</v>
      </c>
      <c r="E14" s="318">
        <v>10</v>
      </c>
      <c r="F14" s="318">
        <v>11.5</v>
      </c>
      <c r="G14" s="318">
        <v>44</v>
      </c>
      <c r="H14" s="318">
        <v>3.6</v>
      </c>
      <c r="I14" s="318">
        <v>110601</v>
      </c>
      <c r="J14" s="318" t="s">
        <v>840</v>
      </c>
      <c r="K14" s="317">
        <v>25.7</v>
      </c>
      <c r="L14" s="317">
        <v>25.7</v>
      </c>
      <c r="M14" s="317">
        <v>25.7</v>
      </c>
      <c r="N14" s="58">
        <v>6.99</v>
      </c>
      <c r="O14" s="317">
        <v>1.6103000000000001</v>
      </c>
      <c r="P14" s="317">
        <v>11.26</v>
      </c>
      <c r="R14" s="317">
        <v>14.44</v>
      </c>
      <c r="T14" s="318" t="s">
        <v>841</v>
      </c>
    </row>
    <row r="15" spans="1:20" x14ac:dyDescent="0.3">
      <c r="A15" s="10" t="s">
        <v>839</v>
      </c>
      <c r="B15" s="10" t="s">
        <v>3765</v>
      </c>
      <c r="C15" s="10">
        <v>418320</v>
      </c>
      <c r="D15" s="318" t="s">
        <v>24</v>
      </c>
      <c r="E15" s="318">
        <v>10</v>
      </c>
      <c r="F15" s="318">
        <v>11.5</v>
      </c>
      <c r="G15" s="318">
        <v>44</v>
      </c>
      <c r="H15" s="318">
        <v>3.6</v>
      </c>
      <c r="I15" s="318">
        <v>110601</v>
      </c>
      <c r="J15" s="318" t="s">
        <v>840</v>
      </c>
      <c r="K15" s="317">
        <v>25.4</v>
      </c>
      <c r="L15" s="317">
        <v>25.4</v>
      </c>
      <c r="M15" s="317">
        <v>25.4</v>
      </c>
      <c r="N15" s="58">
        <v>6.99</v>
      </c>
      <c r="O15" s="317">
        <v>1.6103000000000001</v>
      </c>
      <c r="P15" s="317">
        <v>11.26</v>
      </c>
      <c r="R15" s="317">
        <v>14.139999999999999</v>
      </c>
      <c r="T15" s="318" t="s">
        <v>841</v>
      </c>
    </row>
    <row r="16" spans="1:20" x14ac:dyDescent="0.3">
      <c r="A16" s="10" t="s">
        <v>839</v>
      </c>
      <c r="B16" s="10" t="s">
        <v>3766</v>
      </c>
      <c r="C16" s="10">
        <v>418321</v>
      </c>
      <c r="D16" s="318" t="s">
        <v>24</v>
      </c>
      <c r="E16" s="318">
        <v>10</v>
      </c>
      <c r="F16" s="318">
        <v>11.5</v>
      </c>
      <c r="G16" s="318">
        <v>40</v>
      </c>
      <c r="H16" s="318">
        <v>4</v>
      </c>
      <c r="I16" s="318">
        <v>110601</v>
      </c>
      <c r="J16" s="318" t="s">
        <v>840</v>
      </c>
      <c r="K16" s="317">
        <v>24.5</v>
      </c>
      <c r="L16" s="317">
        <v>24.5</v>
      </c>
      <c r="M16" s="317">
        <v>24.5</v>
      </c>
      <c r="N16" s="58">
        <v>6.62</v>
      </c>
      <c r="O16" s="317">
        <v>1.6103000000000001</v>
      </c>
      <c r="P16" s="317">
        <v>10.66</v>
      </c>
      <c r="R16" s="317">
        <v>13.84</v>
      </c>
      <c r="T16" s="318" t="s">
        <v>841</v>
      </c>
    </row>
    <row r="17" spans="1:20" x14ac:dyDescent="0.3">
      <c r="A17" s="10" t="s">
        <v>839</v>
      </c>
      <c r="B17" s="10" t="s">
        <v>3767</v>
      </c>
      <c r="C17" s="10">
        <v>422071</v>
      </c>
      <c r="D17" s="318" t="s">
        <v>24</v>
      </c>
      <c r="E17" s="318">
        <v>10</v>
      </c>
      <c r="F17" s="318">
        <v>11.5</v>
      </c>
      <c r="G17" s="318">
        <v>40</v>
      </c>
      <c r="H17" s="318">
        <v>4</v>
      </c>
      <c r="I17" s="318">
        <v>110601</v>
      </c>
      <c r="J17" s="318" t="s">
        <v>840</v>
      </c>
      <c r="K17" s="317">
        <v>27.3</v>
      </c>
      <c r="L17" s="317">
        <v>27.3</v>
      </c>
      <c r="M17" s="317">
        <v>27.3</v>
      </c>
      <c r="N17" s="58">
        <v>6.37</v>
      </c>
      <c r="O17" s="317">
        <v>1.6103000000000001</v>
      </c>
      <c r="P17" s="317">
        <v>10.26</v>
      </c>
      <c r="R17" s="317">
        <v>17.04</v>
      </c>
      <c r="T17" s="318" t="s">
        <v>841</v>
      </c>
    </row>
    <row r="18" spans="1:20" x14ac:dyDescent="0.3">
      <c r="A18" s="10" t="s">
        <v>839</v>
      </c>
      <c r="B18" s="10" t="s">
        <v>3768</v>
      </c>
      <c r="C18" s="10">
        <v>422072</v>
      </c>
      <c r="D18" s="318" t="s">
        <v>24</v>
      </c>
      <c r="E18" s="318">
        <v>10</v>
      </c>
      <c r="F18" s="318">
        <v>11.5</v>
      </c>
      <c r="G18" s="318">
        <v>44</v>
      </c>
      <c r="H18" s="318">
        <v>3.6</v>
      </c>
      <c r="I18" s="318">
        <v>110601</v>
      </c>
      <c r="J18" s="318" t="s">
        <v>840</v>
      </c>
      <c r="K18" s="317">
        <v>27.6</v>
      </c>
      <c r="L18" s="317">
        <v>27.6</v>
      </c>
      <c r="M18" s="317">
        <v>27.6</v>
      </c>
      <c r="N18" s="58">
        <v>6.99</v>
      </c>
      <c r="O18" s="317">
        <v>1.6103000000000001</v>
      </c>
      <c r="P18" s="317">
        <v>11.26</v>
      </c>
      <c r="R18" s="317">
        <v>16.340000000000003</v>
      </c>
      <c r="T18" s="318" t="s">
        <v>841</v>
      </c>
    </row>
    <row r="19" spans="1:20" x14ac:dyDescent="0.3">
      <c r="A19" s="10" t="s">
        <v>839</v>
      </c>
      <c r="B19" s="10" t="s">
        <v>3769</v>
      </c>
      <c r="C19" s="10">
        <v>425226</v>
      </c>
      <c r="D19" s="318" t="s">
        <v>24</v>
      </c>
      <c r="E19" s="318">
        <v>10</v>
      </c>
      <c r="F19" s="318">
        <v>11.5</v>
      </c>
      <c r="G19" s="318">
        <v>44</v>
      </c>
      <c r="H19" s="318">
        <v>3.6</v>
      </c>
      <c r="I19" s="318">
        <v>110601</v>
      </c>
      <c r="J19" s="318" t="s">
        <v>840</v>
      </c>
      <c r="K19" s="317">
        <v>26.7</v>
      </c>
      <c r="L19" s="317">
        <v>26.7</v>
      </c>
      <c r="M19" s="317">
        <v>26.7</v>
      </c>
      <c r="N19" s="58">
        <v>7.14</v>
      </c>
      <c r="O19" s="317">
        <v>1.6103000000000001</v>
      </c>
      <c r="P19" s="317">
        <v>11.5</v>
      </c>
      <c r="R19" s="317">
        <v>15.2</v>
      </c>
      <c r="T19" s="318" t="s">
        <v>841</v>
      </c>
    </row>
    <row r="20" spans="1:20" x14ac:dyDescent="0.3">
      <c r="A20" s="10" t="s">
        <v>839</v>
      </c>
      <c r="B20" s="10" t="s">
        <v>3770</v>
      </c>
      <c r="C20" s="10">
        <v>427203</v>
      </c>
      <c r="D20" s="318" t="s">
        <v>24</v>
      </c>
      <c r="E20" s="318">
        <v>10</v>
      </c>
      <c r="F20" s="318">
        <v>11.5</v>
      </c>
      <c r="G20" s="318">
        <v>40</v>
      </c>
      <c r="H20" s="318">
        <v>4</v>
      </c>
      <c r="I20" s="318">
        <v>110601</v>
      </c>
      <c r="J20" s="318" t="s">
        <v>840</v>
      </c>
      <c r="K20" s="317">
        <v>26.5</v>
      </c>
      <c r="L20" s="317">
        <v>26.5</v>
      </c>
      <c r="M20" s="317">
        <v>26.5</v>
      </c>
      <c r="N20" s="58">
        <v>6.42</v>
      </c>
      <c r="O20" s="317">
        <v>1.6103000000000001</v>
      </c>
      <c r="P20" s="317">
        <v>10.34</v>
      </c>
      <c r="R20" s="317">
        <v>16.16</v>
      </c>
      <c r="T20" s="318" t="s">
        <v>841</v>
      </c>
    </row>
    <row r="21" spans="1:20" x14ac:dyDescent="0.3">
      <c r="A21" s="10" t="s">
        <v>839</v>
      </c>
      <c r="B21" s="10" t="s">
        <v>3771</v>
      </c>
      <c r="C21" s="10">
        <v>427587</v>
      </c>
      <c r="D21" s="318" t="s">
        <v>24</v>
      </c>
      <c r="E21" s="318">
        <v>10</v>
      </c>
      <c r="F21" s="318">
        <v>11.5</v>
      </c>
      <c r="G21" s="318">
        <v>44</v>
      </c>
      <c r="H21" s="318">
        <v>3.6</v>
      </c>
      <c r="I21" s="318">
        <v>110601</v>
      </c>
      <c r="J21" s="318" t="s">
        <v>840</v>
      </c>
      <c r="K21" s="317">
        <v>25.5</v>
      </c>
      <c r="L21" s="317">
        <v>25.5</v>
      </c>
      <c r="M21" s="317">
        <v>25.5</v>
      </c>
      <c r="N21" s="58">
        <v>7.14</v>
      </c>
      <c r="O21" s="317">
        <v>1.6103000000000001</v>
      </c>
      <c r="P21" s="317">
        <v>11.5</v>
      </c>
      <c r="R21" s="317">
        <v>14</v>
      </c>
      <c r="T21" s="318" t="s">
        <v>841</v>
      </c>
    </row>
    <row r="22" spans="1:20" x14ac:dyDescent="0.3">
      <c r="A22" s="375" t="s">
        <v>839</v>
      </c>
      <c r="B22" s="375" t="s">
        <v>3772</v>
      </c>
      <c r="C22" s="375">
        <v>422147</v>
      </c>
      <c r="D22" s="376" t="s">
        <v>24</v>
      </c>
      <c r="E22" s="376">
        <v>10</v>
      </c>
      <c r="F22" s="376">
        <v>11.5</v>
      </c>
      <c r="G22" s="376">
        <v>57</v>
      </c>
      <c r="H22" s="376">
        <v>2.8</v>
      </c>
      <c r="I22" s="376">
        <v>110601</v>
      </c>
      <c r="J22" s="376" t="s">
        <v>840</v>
      </c>
      <c r="K22" s="377">
        <v>35.799999999999997</v>
      </c>
      <c r="L22" s="317">
        <v>35.799999999999997</v>
      </c>
      <c r="M22" s="317">
        <v>35.799999999999997</v>
      </c>
      <c r="N22" s="58">
        <v>7.38</v>
      </c>
      <c r="O22" s="317">
        <v>1.6103000000000001</v>
      </c>
      <c r="P22" s="317">
        <v>11.88</v>
      </c>
      <c r="R22" s="317">
        <v>23.919999999999995</v>
      </c>
      <c r="T22" s="318" t="s">
        <v>841</v>
      </c>
    </row>
    <row r="23" spans="1:20" x14ac:dyDescent="0.3">
      <c r="A23" s="10" t="s">
        <v>839</v>
      </c>
      <c r="B23" s="10" t="s">
        <v>3773</v>
      </c>
      <c r="C23" s="10">
        <v>429077</v>
      </c>
      <c r="D23" s="318" t="s">
        <v>24</v>
      </c>
      <c r="E23" s="318">
        <v>10</v>
      </c>
      <c r="F23" s="318">
        <v>11.5</v>
      </c>
      <c r="G23" s="318">
        <v>40</v>
      </c>
      <c r="H23" s="318">
        <v>4</v>
      </c>
      <c r="I23" s="318">
        <v>110601</v>
      </c>
      <c r="J23" s="318" t="s">
        <v>840</v>
      </c>
      <c r="K23" s="317">
        <v>28.4</v>
      </c>
      <c r="L23" s="317">
        <v>28.4</v>
      </c>
      <c r="M23" s="317">
        <v>28.4</v>
      </c>
      <c r="N23" s="58">
        <v>6.75</v>
      </c>
      <c r="O23" s="317">
        <v>1.6103000000000001</v>
      </c>
      <c r="P23" s="317">
        <v>10.87</v>
      </c>
      <c r="R23" s="317">
        <v>17.53</v>
      </c>
      <c r="T23" s="318" t="s">
        <v>841</v>
      </c>
    </row>
    <row r="24" spans="1:20" x14ac:dyDescent="0.3">
      <c r="A24" s="10" t="s">
        <v>839</v>
      </c>
      <c r="B24" s="10" t="s">
        <v>3774</v>
      </c>
      <c r="C24" s="10">
        <v>429078</v>
      </c>
      <c r="D24" s="318" t="s">
        <v>24</v>
      </c>
      <c r="E24" s="318">
        <v>10</v>
      </c>
      <c r="F24" s="318">
        <v>11.5</v>
      </c>
      <c r="G24" s="318">
        <v>40</v>
      </c>
      <c r="H24" s="318">
        <v>4</v>
      </c>
      <c r="I24" s="318">
        <v>110601</v>
      </c>
      <c r="J24" s="318" t="s">
        <v>840</v>
      </c>
      <c r="K24" s="317">
        <v>29.9</v>
      </c>
      <c r="L24" s="317">
        <v>29.9</v>
      </c>
      <c r="M24" s="317">
        <v>29.9</v>
      </c>
      <c r="N24" s="58">
        <v>6.75</v>
      </c>
      <c r="O24" s="317">
        <v>1.6103000000000001</v>
      </c>
      <c r="P24" s="317">
        <v>10.87</v>
      </c>
      <c r="R24" s="317">
        <v>19.03</v>
      </c>
      <c r="T24" s="318" t="s">
        <v>841</v>
      </c>
    </row>
  </sheetData>
  <protectedRanges>
    <protectedRange password="8F60" sqref="S6" name="Calculations_40"/>
  </protectedRanges>
  <conditionalFormatting sqref="C4:C6">
    <cfRule type="duplicateValues" dxfId="268" priority="3"/>
  </conditionalFormatting>
  <conditionalFormatting sqref="D4:D6">
    <cfRule type="duplicateValues" dxfId="267" priority="4"/>
  </conditionalFormatting>
  <conditionalFormatting sqref="D1:D3">
    <cfRule type="duplicateValues" dxfId="266" priority="1"/>
  </conditionalFormatting>
  <conditionalFormatting sqref="E1:E3">
    <cfRule type="duplicateValues" dxfId="265" priority="2"/>
  </conditionalFormatting>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0000"/>
  </sheetPr>
  <dimension ref="A1:T7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9.109375" style="10" customWidth="1"/>
    <col min="3" max="3" width="27.33203125" style="10" bestFit="1" customWidth="1"/>
    <col min="4" max="6" width="10.33203125" style="318" bestFit="1" customWidth="1"/>
    <col min="7" max="7" width="8.44140625" style="318" bestFit="1" customWidth="1"/>
    <col min="8" max="8" width="7.44140625" style="318" bestFit="1" customWidth="1"/>
    <col min="9" max="9" width="9.33203125" style="318"/>
    <col min="10" max="10" width="22" style="318" bestFit="1" customWidth="1"/>
    <col min="11" max="11" width="20.6640625" style="60" customWidth="1"/>
    <col min="12" max="12" width="8.6640625" style="60" customWidth="1"/>
    <col min="13" max="13" width="20.6640625" style="60" customWidth="1"/>
    <col min="14" max="14" width="10.33203125" style="58" bestFit="1" customWidth="1"/>
    <col min="15" max="16" width="8.5546875" style="317" bestFit="1" customWidth="1"/>
    <col min="17" max="17" width="5.6640625" style="59" customWidth="1"/>
    <col min="18" max="18" width="16" style="317" bestFit="1" customWidth="1"/>
    <col min="19" max="19" width="15.6640625" style="317" bestFit="1" customWidth="1"/>
    <col min="20" max="20" width="6.5546875" style="318" bestFit="1" customWidth="1"/>
    <col min="21" max="16384" width="9.33203125" style="10"/>
  </cols>
  <sheetData>
    <row r="1" spans="1:20" s="3" customFormat="1" x14ac:dyDescent="0.3">
      <c r="A1" s="1"/>
      <c r="B1" s="2" t="s">
        <v>42</v>
      </c>
      <c r="C1" s="2"/>
      <c r="D1" s="2"/>
      <c r="E1" s="26"/>
      <c r="F1" s="26"/>
      <c r="G1" s="26"/>
      <c r="H1" s="26"/>
      <c r="I1" s="26"/>
      <c r="J1" s="26"/>
      <c r="K1" s="286"/>
      <c r="L1" s="286"/>
      <c r="M1" s="286"/>
      <c r="N1" s="27"/>
      <c r="O1" s="28"/>
      <c r="P1" s="28"/>
      <c r="Q1" s="29"/>
      <c r="R1" s="30"/>
      <c r="S1" s="31"/>
      <c r="T1" s="32"/>
    </row>
    <row r="2" spans="1:20" s="3" customFormat="1" x14ac:dyDescent="0.3">
      <c r="A2" s="4"/>
      <c r="B2" s="5" t="s">
        <v>41</v>
      </c>
      <c r="C2" s="5"/>
      <c r="D2" s="5"/>
      <c r="E2" s="33"/>
      <c r="F2" s="34"/>
      <c r="G2" s="34"/>
      <c r="H2" s="34"/>
      <c r="I2" s="34"/>
      <c r="J2" s="34"/>
      <c r="K2" s="287"/>
      <c r="L2" s="287"/>
      <c r="M2" s="287"/>
      <c r="N2" s="35"/>
      <c r="O2" s="36"/>
      <c r="P2" s="36"/>
      <c r="Q2" s="37"/>
      <c r="R2" s="38"/>
      <c r="S2" s="39"/>
      <c r="T2" s="40"/>
    </row>
    <row r="3" spans="1:20" s="3" customFormat="1" x14ac:dyDescent="0.3">
      <c r="A3" s="4"/>
      <c r="B3" s="6" t="s">
        <v>0</v>
      </c>
      <c r="C3" s="6"/>
      <c r="D3" s="6"/>
      <c r="E3" s="41"/>
      <c r="F3" s="42"/>
      <c r="G3" s="42"/>
      <c r="H3" s="42"/>
      <c r="I3" s="42"/>
      <c r="J3" s="42"/>
      <c r="K3" s="288"/>
      <c r="L3" s="288"/>
      <c r="M3" s="288"/>
      <c r="N3" s="43"/>
      <c r="O3" s="44"/>
      <c r="P3" s="44"/>
      <c r="Q3" s="45"/>
      <c r="R3" s="46"/>
      <c r="S3" s="39"/>
      <c r="T3" s="40"/>
    </row>
    <row r="4" spans="1:20" s="3" customFormat="1" ht="14.4" thickBot="1" x14ac:dyDescent="0.35">
      <c r="A4" s="4"/>
      <c r="B4" s="6"/>
      <c r="C4" s="6"/>
      <c r="D4" s="41"/>
      <c r="E4" s="42"/>
      <c r="F4" s="42"/>
      <c r="G4" s="42"/>
      <c r="H4" s="42"/>
      <c r="I4" s="42"/>
      <c r="J4" s="42"/>
      <c r="K4" s="288"/>
      <c r="L4" s="288"/>
      <c r="M4" s="288"/>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378" t="s">
        <v>842</v>
      </c>
      <c r="L6" s="379"/>
      <c r="M6" s="380" t="s">
        <v>843</v>
      </c>
      <c r="N6" s="24" t="s">
        <v>28</v>
      </c>
      <c r="O6" s="20" t="s">
        <v>12</v>
      </c>
      <c r="P6" s="20" t="s">
        <v>13</v>
      </c>
      <c r="Q6" s="19"/>
      <c r="R6" s="20" t="s">
        <v>16</v>
      </c>
      <c r="S6" s="22" t="s">
        <v>17</v>
      </c>
      <c r="T6" s="15" t="s">
        <v>7</v>
      </c>
    </row>
    <row r="7" spans="1:20" x14ac:dyDescent="0.3">
      <c r="A7" s="10" t="s">
        <v>844</v>
      </c>
      <c r="B7" s="7" t="s">
        <v>845</v>
      </c>
      <c r="C7" s="381">
        <v>97576</v>
      </c>
      <c r="D7" s="318" t="s">
        <v>24</v>
      </c>
      <c r="E7" s="318">
        <v>31.200000000000003</v>
      </c>
      <c r="F7" s="318">
        <v>33.97</v>
      </c>
      <c r="G7" s="318">
        <v>96</v>
      </c>
      <c r="H7" s="318">
        <v>5.2</v>
      </c>
      <c r="I7" s="318">
        <v>100254</v>
      </c>
      <c r="J7" s="318" t="s">
        <v>846</v>
      </c>
      <c r="K7" s="60">
        <v>56.04</v>
      </c>
      <c r="M7" s="60">
        <v>54.68</v>
      </c>
      <c r="N7" s="58">
        <v>3.06</v>
      </c>
      <c r="O7" s="317">
        <v>1.6368</v>
      </c>
      <c r="P7" s="317">
        <v>5.01</v>
      </c>
      <c r="R7" s="317">
        <v>5.01</v>
      </c>
    </row>
    <row r="8" spans="1:20" x14ac:dyDescent="0.3">
      <c r="A8" s="10" t="s">
        <v>844</v>
      </c>
      <c r="B8" s="7" t="s">
        <v>847</v>
      </c>
      <c r="C8" s="381">
        <v>97578</v>
      </c>
      <c r="D8" s="318" t="s">
        <v>24</v>
      </c>
      <c r="E8" s="318">
        <v>28.56</v>
      </c>
      <c r="F8" s="318">
        <v>31.33</v>
      </c>
      <c r="G8" s="318">
        <v>96</v>
      </c>
      <c r="H8" s="318">
        <v>4.76</v>
      </c>
      <c r="I8" s="318">
        <v>100254</v>
      </c>
      <c r="J8" s="318" t="s">
        <v>846</v>
      </c>
      <c r="K8" s="60">
        <v>44.72</v>
      </c>
      <c r="M8" s="60">
        <v>43.47</v>
      </c>
      <c r="N8" s="58">
        <v>2.4700000000000002</v>
      </c>
      <c r="O8" s="317">
        <v>1.6368</v>
      </c>
      <c r="P8" s="317">
        <v>4.04</v>
      </c>
      <c r="R8" s="317">
        <v>4.04</v>
      </c>
    </row>
    <row r="9" spans="1:20" x14ac:dyDescent="0.3">
      <c r="A9" s="10" t="s">
        <v>844</v>
      </c>
      <c r="B9" s="7" t="s">
        <v>848</v>
      </c>
      <c r="C9" s="381">
        <v>97580</v>
      </c>
      <c r="D9" s="318" t="s">
        <v>24</v>
      </c>
      <c r="E9" s="318">
        <v>31.200000000000003</v>
      </c>
      <c r="F9" s="318">
        <v>33.97</v>
      </c>
      <c r="G9" s="318">
        <v>96</v>
      </c>
      <c r="H9" s="318">
        <v>5.2</v>
      </c>
      <c r="I9" s="318">
        <v>100254</v>
      </c>
      <c r="J9" s="318" t="s">
        <v>846</v>
      </c>
      <c r="K9" s="60">
        <v>61.88</v>
      </c>
      <c r="M9" s="60">
        <v>60.52</v>
      </c>
      <c r="N9" s="58">
        <v>3.06</v>
      </c>
      <c r="O9" s="317">
        <v>1.6368</v>
      </c>
      <c r="P9" s="317">
        <v>5.01</v>
      </c>
      <c r="R9" s="317">
        <v>5.01</v>
      </c>
    </row>
    <row r="10" spans="1:20" x14ac:dyDescent="0.3">
      <c r="A10" s="10" t="s">
        <v>844</v>
      </c>
      <c r="B10" s="7" t="s">
        <v>849</v>
      </c>
      <c r="C10" s="381">
        <v>94620</v>
      </c>
      <c r="D10" s="318" t="s">
        <v>24</v>
      </c>
      <c r="E10" s="318">
        <v>28.5</v>
      </c>
      <c r="F10" s="318">
        <v>31.27</v>
      </c>
      <c r="G10" s="318">
        <v>96</v>
      </c>
      <c r="H10" s="318">
        <v>4.75</v>
      </c>
      <c r="I10" s="318">
        <v>100254</v>
      </c>
      <c r="J10" s="318" t="s">
        <v>846</v>
      </c>
      <c r="K10" s="60">
        <v>65.89</v>
      </c>
      <c r="M10" s="60">
        <v>64.64</v>
      </c>
      <c r="N10" s="58">
        <v>2.27</v>
      </c>
      <c r="O10" s="317">
        <v>1.6368</v>
      </c>
      <c r="P10" s="317">
        <v>3.72</v>
      </c>
      <c r="R10" s="317">
        <v>3.72</v>
      </c>
    </row>
    <row r="11" spans="1:20" x14ac:dyDescent="0.3">
      <c r="A11" s="10" t="s">
        <v>844</v>
      </c>
      <c r="B11" s="7" t="s">
        <v>850</v>
      </c>
      <c r="C11" s="381">
        <v>94781</v>
      </c>
      <c r="D11" s="318" t="s">
        <v>24</v>
      </c>
      <c r="E11" s="318">
        <v>26.64</v>
      </c>
      <c r="F11" s="318">
        <v>29.41</v>
      </c>
      <c r="G11" s="318">
        <v>96</v>
      </c>
      <c r="H11" s="318">
        <v>4.4400000000000004</v>
      </c>
      <c r="I11" s="318">
        <v>100254</v>
      </c>
      <c r="J11" s="318" t="s">
        <v>846</v>
      </c>
      <c r="K11" s="60">
        <v>56.95</v>
      </c>
      <c r="M11" s="60">
        <v>55.77</v>
      </c>
      <c r="N11" s="58">
        <v>2.77</v>
      </c>
      <c r="O11" s="317">
        <v>1.6368</v>
      </c>
      <c r="P11" s="317">
        <v>4.53</v>
      </c>
      <c r="R11" s="317">
        <v>4.53</v>
      </c>
    </row>
    <row r="12" spans="1:20" x14ac:dyDescent="0.3">
      <c r="A12" s="10" t="s">
        <v>844</v>
      </c>
      <c r="B12" s="7" t="s">
        <v>845</v>
      </c>
      <c r="C12" s="381">
        <v>60325</v>
      </c>
      <c r="D12" s="318" t="s">
        <v>24</v>
      </c>
      <c r="E12" s="318">
        <v>24.375</v>
      </c>
      <c r="F12" s="318">
        <v>27.15</v>
      </c>
      <c r="G12" s="318">
        <v>120</v>
      </c>
      <c r="H12" s="318">
        <v>3.25</v>
      </c>
      <c r="I12" s="318">
        <v>100254</v>
      </c>
      <c r="J12" s="318" t="s">
        <v>846</v>
      </c>
      <c r="K12" s="60">
        <v>48.29</v>
      </c>
      <c r="M12" s="60">
        <v>47.2</v>
      </c>
      <c r="N12" s="58">
        <v>2.27</v>
      </c>
      <c r="O12" s="317">
        <v>1.6368</v>
      </c>
      <c r="P12" s="317">
        <v>3.72</v>
      </c>
      <c r="R12" s="317">
        <v>3.72</v>
      </c>
    </row>
    <row r="13" spans="1:20" x14ac:dyDescent="0.3">
      <c r="A13" s="10" t="s">
        <v>844</v>
      </c>
      <c r="B13" s="7" t="s">
        <v>845</v>
      </c>
      <c r="C13" s="381">
        <v>61300</v>
      </c>
      <c r="D13" s="318" t="s">
        <v>24</v>
      </c>
      <c r="E13" s="318">
        <v>29.625</v>
      </c>
      <c r="F13" s="318">
        <v>32.4</v>
      </c>
      <c r="G13" s="318">
        <v>120</v>
      </c>
      <c r="H13" s="318">
        <v>3.95</v>
      </c>
      <c r="I13" s="318">
        <v>100254</v>
      </c>
      <c r="J13" s="318" t="s">
        <v>846</v>
      </c>
      <c r="K13" s="60">
        <v>60.16</v>
      </c>
      <c r="M13" s="60">
        <v>58.86</v>
      </c>
      <c r="N13" s="58">
        <v>2.85</v>
      </c>
      <c r="O13" s="317">
        <v>1.6368</v>
      </c>
      <c r="P13" s="317">
        <v>4.66</v>
      </c>
      <c r="R13" s="317">
        <v>4.66</v>
      </c>
    </row>
    <row r="14" spans="1:20" x14ac:dyDescent="0.3">
      <c r="A14" s="10" t="s">
        <v>844</v>
      </c>
      <c r="B14" s="7" t="s">
        <v>851</v>
      </c>
      <c r="C14" s="381">
        <v>67576</v>
      </c>
      <c r="D14" s="318" t="s">
        <v>24</v>
      </c>
      <c r="E14" s="318">
        <v>15.600000000000001</v>
      </c>
      <c r="F14" s="318">
        <v>16.84</v>
      </c>
      <c r="G14" s="318">
        <v>48</v>
      </c>
      <c r="H14" s="318">
        <v>5.2</v>
      </c>
      <c r="I14" s="318">
        <v>100254</v>
      </c>
      <c r="J14" s="318" t="s">
        <v>846</v>
      </c>
      <c r="K14" s="60">
        <v>27.27</v>
      </c>
      <c r="M14" s="60">
        <v>26.6</v>
      </c>
      <c r="N14" s="58">
        <v>1.53</v>
      </c>
      <c r="O14" s="317">
        <v>1.6368</v>
      </c>
      <c r="P14" s="317">
        <v>2.5</v>
      </c>
      <c r="R14" s="317">
        <v>2.5</v>
      </c>
    </row>
    <row r="15" spans="1:20" x14ac:dyDescent="0.3">
      <c r="A15" s="10" t="s">
        <v>844</v>
      </c>
      <c r="B15" s="7" t="s">
        <v>852</v>
      </c>
      <c r="C15" s="381">
        <v>67578</v>
      </c>
      <c r="D15" s="318" t="s">
        <v>24</v>
      </c>
      <c r="E15" s="318">
        <v>21.419999999999998</v>
      </c>
      <c r="F15" s="318">
        <v>23.01</v>
      </c>
      <c r="G15" s="318">
        <v>72</v>
      </c>
      <c r="H15" s="318">
        <v>4.76</v>
      </c>
      <c r="I15" s="318">
        <v>100254</v>
      </c>
      <c r="J15" s="318" t="s">
        <v>846</v>
      </c>
      <c r="K15" s="60">
        <v>32.68</v>
      </c>
      <c r="M15" s="60">
        <v>31.76</v>
      </c>
      <c r="N15" s="58">
        <v>1.85</v>
      </c>
      <c r="O15" s="317">
        <v>1.6368</v>
      </c>
      <c r="P15" s="317">
        <v>3.03</v>
      </c>
      <c r="R15" s="317">
        <v>3.03</v>
      </c>
    </row>
    <row r="16" spans="1:20" x14ac:dyDescent="0.3">
      <c r="A16" s="10" t="s">
        <v>844</v>
      </c>
      <c r="B16" s="7" t="s">
        <v>853</v>
      </c>
      <c r="C16" s="381">
        <v>67580</v>
      </c>
      <c r="D16" s="318" t="s">
        <v>24</v>
      </c>
      <c r="E16" s="318">
        <v>15.600000000000001</v>
      </c>
      <c r="F16" s="318">
        <v>16.84</v>
      </c>
      <c r="G16" s="318">
        <v>48</v>
      </c>
      <c r="H16" s="318">
        <v>5.2</v>
      </c>
      <c r="I16" s="318">
        <v>100254</v>
      </c>
      <c r="J16" s="318" t="s">
        <v>846</v>
      </c>
      <c r="K16" s="60">
        <v>29.55</v>
      </c>
      <c r="M16" s="60">
        <v>28.88</v>
      </c>
      <c r="N16" s="58">
        <v>1.53</v>
      </c>
      <c r="O16" s="317">
        <v>1.6368</v>
      </c>
      <c r="P16" s="317">
        <v>2.5</v>
      </c>
      <c r="R16" s="317">
        <v>2.5</v>
      </c>
    </row>
    <row r="17" spans="1:18" x14ac:dyDescent="0.3">
      <c r="A17" s="10" t="s">
        <v>844</v>
      </c>
      <c r="B17" s="382" t="s">
        <v>854</v>
      </c>
      <c r="C17" s="381">
        <v>69542</v>
      </c>
      <c r="D17" s="318" t="s">
        <v>24</v>
      </c>
      <c r="E17" s="318">
        <v>15.600000000000001</v>
      </c>
      <c r="F17" s="318">
        <v>16.84</v>
      </c>
      <c r="G17" s="318">
        <v>48</v>
      </c>
      <c r="H17" s="318">
        <v>5.2</v>
      </c>
      <c r="I17" s="318">
        <v>100254</v>
      </c>
      <c r="J17" s="318" t="s">
        <v>846</v>
      </c>
      <c r="K17" s="60">
        <v>30.11</v>
      </c>
      <c r="M17" s="60">
        <v>29.44</v>
      </c>
      <c r="N17" s="58">
        <v>1.17</v>
      </c>
      <c r="O17" s="317">
        <v>1.6368</v>
      </c>
      <c r="P17" s="317">
        <v>1.92</v>
      </c>
      <c r="R17" s="317">
        <v>1.92</v>
      </c>
    </row>
    <row r="18" spans="1:18" x14ac:dyDescent="0.3">
      <c r="A18" s="10" t="s">
        <v>844</v>
      </c>
      <c r="B18" s="381" t="s">
        <v>855</v>
      </c>
      <c r="C18" s="381">
        <v>68660</v>
      </c>
      <c r="D18" s="318" t="s">
        <v>24</v>
      </c>
      <c r="E18" s="318">
        <v>15.600000000000001</v>
      </c>
      <c r="F18" s="318">
        <v>16.84</v>
      </c>
      <c r="G18" s="318">
        <v>48</v>
      </c>
      <c r="H18" s="318">
        <v>5.2</v>
      </c>
      <c r="I18" s="318">
        <v>100254</v>
      </c>
      <c r="J18" s="318" t="s">
        <v>846</v>
      </c>
      <c r="K18" s="60">
        <v>33.450000000000003</v>
      </c>
      <c r="M18" s="60">
        <v>32.78</v>
      </c>
      <c r="N18" s="58">
        <v>0.69</v>
      </c>
      <c r="O18" s="317">
        <v>1.6368</v>
      </c>
      <c r="P18" s="317">
        <v>1.1299999999999999</v>
      </c>
      <c r="R18" s="317">
        <v>1.1299999999999999</v>
      </c>
    </row>
    <row r="19" spans="1:18" x14ac:dyDescent="0.3">
      <c r="A19" s="10" t="s">
        <v>844</v>
      </c>
      <c r="B19" s="7" t="s">
        <v>856</v>
      </c>
      <c r="C19" s="381">
        <v>64620</v>
      </c>
      <c r="D19" s="318" t="s">
        <v>24</v>
      </c>
      <c r="E19" s="318">
        <v>14.25</v>
      </c>
      <c r="F19" s="318">
        <v>15.49</v>
      </c>
      <c r="G19" s="318">
        <v>48</v>
      </c>
      <c r="H19" s="318">
        <v>4.75</v>
      </c>
      <c r="I19" s="318">
        <v>100254</v>
      </c>
      <c r="J19" s="318" t="s">
        <v>846</v>
      </c>
      <c r="K19" s="60">
        <v>33.380000000000003</v>
      </c>
      <c r="M19" s="60">
        <v>32.76</v>
      </c>
      <c r="N19" s="58">
        <v>1.1399999999999999</v>
      </c>
      <c r="O19" s="317">
        <v>1.6368</v>
      </c>
      <c r="P19" s="317">
        <v>1.87</v>
      </c>
      <c r="R19" s="317">
        <v>1.87</v>
      </c>
    </row>
    <row r="20" spans="1:18" x14ac:dyDescent="0.3">
      <c r="A20" s="10" t="s">
        <v>844</v>
      </c>
      <c r="B20" s="7" t="s">
        <v>857</v>
      </c>
      <c r="C20" s="381">
        <v>64781</v>
      </c>
      <c r="D20" s="318" t="s">
        <v>24</v>
      </c>
      <c r="E20" s="318">
        <v>19.98</v>
      </c>
      <c r="F20" s="318">
        <v>21.57</v>
      </c>
      <c r="G20" s="318">
        <v>72</v>
      </c>
      <c r="H20" s="318">
        <v>4.4400000000000004</v>
      </c>
      <c r="I20" s="318">
        <v>100254</v>
      </c>
      <c r="J20" s="318" t="s">
        <v>846</v>
      </c>
      <c r="K20" s="60">
        <v>41.02</v>
      </c>
      <c r="M20" s="60">
        <v>40.159999999999997</v>
      </c>
      <c r="N20" s="58">
        <v>2.08</v>
      </c>
      <c r="O20" s="317">
        <v>1.6368</v>
      </c>
      <c r="P20" s="317">
        <v>3.4</v>
      </c>
      <c r="R20" s="317">
        <v>3.4</v>
      </c>
    </row>
    <row r="21" spans="1:18" x14ac:dyDescent="0.3">
      <c r="A21" s="10" t="s">
        <v>844</v>
      </c>
      <c r="B21" s="7" t="s">
        <v>858</v>
      </c>
      <c r="C21" s="381">
        <v>64341</v>
      </c>
      <c r="D21" s="318" t="s">
        <v>24</v>
      </c>
      <c r="E21" s="318">
        <v>17.775000000000002</v>
      </c>
      <c r="F21" s="318">
        <v>19.02</v>
      </c>
      <c r="G21" s="318">
        <v>72</v>
      </c>
      <c r="H21" s="318">
        <v>3.95</v>
      </c>
      <c r="I21" s="318">
        <v>100254</v>
      </c>
      <c r="J21" s="318" t="s">
        <v>846</v>
      </c>
      <c r="K21" s="60">
        <v>35</v>
      </c>
      <c r="M21" s="60">
        <v>34.24</v>
      </c>
      <c r="N21" s="58">
        <v>1.71</v>
      </c>
      <c r="O21" s="317">
        <v>1.6368</v>
      </c>
      <c r="P21" s="317">
        <v>2.8</v>
      </c>
      <c r="R21" s="317">
        <v>2.8</v>
      </c>
    </row>
    <row r="22" spans="1:18" x14ac:dyDescent="0.3">
      <c r="A22" s="10" t="s">
        <v>844</v>
      </c>
      <c r="B22" s="7" t="s">
        <v>859</v>
      </c>
      <c r="C22" s="381">
        <v>93457</v>
      </c>
      <c r="D22" s="318" t="s">
        <v>24</v>
      </c>
      <c r="E22" s="318">
        <v>32.700000000000003</v>
      </c>
      <c r="F22" s="318">
        <v>35.47</v>
      </c>
      <c r="G22" s="318">
        <v>96</v>
      </c>
      <c r="H22" s="318">
        <v>5.45</v>
      </c>
      <c r="I22" s="318">
        <v>100254</v>
      </c>
      <c r="J22" s="318" t="s">
        <v>846</v>
      </c>
      <c r="K22" s="60">
        <v>59.62</v>
      </c>
      <c r="M22" s="60">
        <v>58.2</v>
      </c>
      <c r="N22" s="58">
        <v>3.5</v>
      </c>
      <c r="O22" s="317">
        <v>1.6368</v>
      </c>
      <c r="P22" s="317">
        <v>5.73</v>
      </c>
      <c r="R22" s="317">
        <v>5.73</v>
      </c>
    </row>
    <row r="23" spans="1:18" x14ac:dyDescent="0.3">
      <c r="A23" s="10" t="s">
        <v>844</v>
      </c>
      <c r="B23" s="7" t="s">
        <v>860</v>
      </c>
      <c r="C23" s="381">
        <v>86001</v>
      </c>
      <c r="D23" s="318" t="s">
        <v>24</v>
      </c>
      <c r="E23" s="318">
        <v>14.0625</v>
      </c>
      <c r="F23" s="318">
        <v>15.52</v>
      </c>
      <c r="G23" s="318">
        <v>36</v>
      </c>
      <c r="H23" s="318">
        <v>6.25</v>
      </c>
      <c r="I23" s="318">
        <v>100254</v>
      </c>
      <c r="J23" s="318" t="s">
        <v>846</v>
      </c>
      <c r="K23" s="60">
        <v>38.64</v>
      </c>
      <c r="M23" s="60">
        <v>38.020000000000003</v>
      </c>
      <c r="N23" s="58">
        <v>1.56</v>
      </c>
      <c r="O23" s="317">
        <v>1.6368</v>
      </c>
      <c r="P23" s="317">
        <v>2.5499999999999998</v>
      </c>
      <c r="R23" s="317">
        <v>2.5499999999999998</v>
      </c>
    </row>
    <row r="24" spans="1:18" x14ac:dyDescent="0.3">
      <c r="A24" s="10" t="s">
        <v>844</v>
      </c>
      <c r="B24" s="7" t="s">
        <v>861</v>
      </c>
      <c r="C24" s="381">
        <v>64345</v>
      </c>
      <c r="D24" s="318" t="s">
        <v>24</v>
      </c>
      <c r="E24" s="318">
        <v>14.399999999999999</v>
      </c>
      <c r="F24" s="318">
        <v>15.64</v>
      </c>
      <c r="G24" s="318">
        <v>48</v>
      </c>
      <c r="H24" s="318">
        <v>4.8</v>
      </c>
      <c r="I24" s="318">
        <v>100254</v>
      </c>
      <c r="J24" s="318" t="s">
        <v>846</v>
      </c>
      <c r="K24" s="60">
        <v>25.43</v>
      </c>
      <c r="M24" s="60">
        <v>24.8</v>
      </c>
      <c r="N24" s="58">
        <v>1.67</v>
      </c>
      <c r="O24" s="317">
        <v>1.6368</v>
      </c>
      <c r="P24" s="317">
        <v>2.73</v>
      </c>
      <c r="R24" s="317">
        <v>2.73</v>
      </c>
    </row>
    <row r="25" spans="1:18" x14ac:dyDescent="0.3">
      <c r="A25" s="10" t="s">
        <v>844</v>
      </c>
      <c r="B25" s="7" t="s">
        <v>861</v>
      </c>
      <c r="C25" s="381">
        <v>63457</v>
      </c>
      <c r="D25" s="318" t="s">
        <v>24</v>
      </c>
      <c r="E25" s="318">
        <v>16.350000000000001</v>
      </c>
      <c r="F25" s="318">
        <v>17.59</v>
      </c>
      <c r="G25" s="318">
        <v>48</v>
      </c>
      <c r="H25" s="318">
        <v>5.45</v>
      </c>
      <c r="I25" s="318">
        <v>100254</v>
      </c>
      <c r="J25" s="318" t="s">
        <v>846</v>
      </c>
      <c r="K25" s="60">
        <v>29.82</v>
      </c>
      <c r="M25" s="60">
        <v>29.12</v>
      </c>
      <c r="N25" s="58">
        <v>1.75</v>
      </c>
      <c r="O25" s="317">
        <v>1.6368</v>
      </c>
      <c r="P25" s="317">
        <v>2.86</v>
      </c>
      <c r="R25" s="317">
        <v>2.86</v>
      </c>
    </row>
    <row r="26" spans="1:18" x14ac:dyDescent="0.3">
      <c r="A26" s="10" t="s">
        <v>844</v>
      </c>
      <c r="B26" s="381" t="s">
        <v>862</v>
      </c>
      <c r="C26" s="383">
        <v>67601</v>
      </c>
      <c r="D26" s="318" t="s">
        <v>24</v>
      </c>
      <c r="E26" s="318">
        <v>17.25</v>
      </c>
      <c r="F26" s="318">
        <v>18.489999999999998</v>
      </c>
      <c r="G26" s="318">
        <v>48</v>
      </c>
      <c r="H26" s="318">
        <v>5.75</v>
      </c>
      <c r="I26" s="318">
        <v>100254</v>
      </c>
      <c r="J26" s="318" t="s">
        <v>846</v>
      </c>
      <c r="K26" s="60">
        <v>42.74</v>
      </c>
      <c r="M26" s="60">
        <v>42</v>
      </c>
      <c r="N26" s="58">
        <v>2.2400000000000002</v>
      </c>
      <c r="O26" s="317">
        <v>1.6368</v>
      </c>
      <c r="P26" s="317">
        <v>3.67</v>
      </c>
      <c r="R26" s="317">
        <v>3.67</v>
      </c>
    </row>
    <row r="27" spans="1:18" x14ac:dyDescent="0.3">
      <c r="A27" s="10" t="s">
        <v>844</v>
      </c>
      <c r="B27" s="7" t="s">
        <v>863</v>
      </c>
      <c r="C27" s="381">
        <v>63460</v>
      </c>
      <c r="D27" s="318" t="s">
        <v>24</v>
      </c>
      <c r="E27" s="318">
        <v>14.25</v>
      </c>
      <c r="F27" s="318">
        <v>15.49</v>
      </c>
      <c r="G27" s="318">
        <v>48</v>
      </c>
      <c r="H27" s="318">
        <v>4.75</v>
      </c>
      <c r="I27" s="318">
        <v>100254</v>
      </c>
      <c r="J27" s="318" t="s">
        <v>846</v>
      </c>
      <c r="K27" s="60">
        <v>37.619999999999997</v>
      </c>
      <c r="M27" s="60">
        <v>37</v>
      </c>
      <c r="N27" s="58">
        <v>2.25</v>
      </c>
      <c r="O27" s="317">
        <v>1.6368</v>
      </c>
      <c r="P27" s="317">
        <v>3.68</v>
      </c>
      <c r="R27" s="317">
        <v>3.68</v>
      </c>
    </row>
    <row r="28" spans="1:18" x14ac:dyDescent="0.3">
      <c r="A28" s="10" t="s">
        <v>844</v>
      </c>
      <c r="B28" s="7" t="s">
        <v>864</v>
      </c>
      <c r="C28" s="381">
        <v>98339</v>
      </c>
      <c r="D28" s="318" t="s">
        <v>24</v>
      </c>
      <c r="E28" s="318">
        <v>28.125</v>
      </c>
      <c r="F28" s="318">
        <v>30.9</v>
      </c>
      <c r="G28" s="318">
        <v>120</v>
      </c>
      <c r="H28" s="318">
        <v>3.75</v>
      </c>
      <c r="I28" s="318">
        <v>100254</v>
      </c>
      <c r="J28" s="318" t="s">
        <v>846</v>
      </c>
      <c r="K28" s="60">
        <v>68.239999999999995</v>
      </c>
      <c r="M28" s="60">
        <v>67</v>
      </c>
      <c r="N28" s="58">
        <v>3.77</v>
      </c>
      <c r="O28" s="317">
        <v>1.6368</v>
      </c>
      <c r="P28" s="317">
        <v>6.17</v>
      </c>
      <c r="R28" s="317">
        <v>6.17</v>
      </c>
    </row>
    <row r="29" spans="1:18" x14ac:dyDescent="0.3">
      <c r="A29" s="10" t="s">
        <v>844</v>
      </c>
      <c r="B29" s="7" t="s">
        <v>865</v>
      </c>
      <c r="C29" s="381">
        <v>68334</v>
      </c>
      <c r="D29" s="318" t="s">
        <v>24</v>
      </c>
      <c r="E29" s="318">
        <v>16.875</v>
      </c>
      <c r="F29" s="318">
        <v>18.11</v>
      </c>
      <c r="G29" s="318">
        <v>72</v>
      </c>
      <c r="H29" s="318">
        <v>3.75</v>
      </c>
      <c r="I29" s="318">
        <v>100254</v>
      </c>
      <c r="J29" s="318" t="s">
        <v>846</v>
      </c>
      <c r="K29" s="60">
        <v>39.18</v>
      </c>
      <c r="M29" s="60">
        <v>38.46</v>
      </c>
      <c r="N29" s="58">
        <v>2.66</v>
      </c>
      <c r="O29" s="317">
        <v>1.6368</v>
      </c>
      <c r="P29" s="317">
        <v>4.3499999999999996</v>
      </c>
      <c r="R29" s="317">
        <v>4.3499999999999996</v>
      </c>
    </row>
    <row r="30" spans="1:18" x14ac:dyDescent="0.3">
      <c r="A30" s="10" t="s">
        <v>844</v>
      </c>
      <c r="B30" s="7" t="s">
        <v>866</v>
      </c>
      <c r="C30" s="381">
        <v>67777</v>
      </c>
      <c r="D30" s="318" t="s">
        <v>24</v>
      </c>
      <c r="E30" s="318">
        <v>11.25</v>
      </c>
      <c r="F30" s="318">
        <v>12.75</v>
      </c>
      <c r="G30" s="318">
        <v>80</v>
      </c>
      <c r="H30" s="318">
        <v>2.25</v>
      </c>
      <c r="I30" s="318">
        <v>100254</v>
      </c>
      <c r="J30" s="318" t="s">
        <v>846</v>
      </c>
      <c r="K30" s="60">
        <v>37.86</v>
      </c>
      <c r="M30" s="60">
        <v>37.35</v>
      </c>
      <c r="N30" s="58">
        <v>5.01</v>
      </c>
      <c r="O30" s="317">
        <v>1.6368</v>
      </c>
      <c r="P30" s="317">
        <v>8.1999999999999993</v>
      </c>
      <c r="R30" s="317">
        <v>8.1999999999999993</v>
      </c>
    </row>
    <row r="31" spans="1:18" x14ac:dyDescent="0.3">
      <c r="A31" s="10" t="s">
        <v>844</v>
      </c>
      <c r="B31" s="7" t="s">
        <v>867</v>
      </c>
      <c r="C31" s="381">
        <v>64404</v>
      </c>
      <c r="D31" s="318" t="s">
        <v>24</v>
      </c>
      <c r="E31" s="318">
        <v>18</v>
      </c>
      <c r="F31" s="318">
        <v>19.59</v>
      </c>
      <c r="G31" s="318">
        <v>144</v>
      </c>
      <c r="H31" s="318">
        <v>2</v>
      </c>
      <c r="I31" s="318">
        <v>100254</v>
      </c>
      <c r="J31" s="318" t="s">
        <v>846</v>
      </c>
      <c r="K31" s="60">
        <v>48.7</v>
      </c>
      <c r="M31" s="60">
        <v>47.92</v>
      </c>
      <c r="N31" s="58">
        <v>4.5</v>
      </c>
      <c r="O31" s="317">
        <v>1.6368</v>
      </c>
      <c r="P31" s="317">
        <v>7.37</v>
      </c>
      <c r="R31" s="317">
        <v>7.37</v>
      </c>
    </row>
    <row r="32" spans="1:18" x14ac:dyDescent="0.3">
      <c r="A32" s="10" t="s">
        <v>844</v>
      </c>
      <c r="B32" s="7" t="s">
        <v>868</v>
      </c>
      <c r="C32" s="381">
        <v>64143</v>
      </c>
      <c r="D32" s="318" t="s">
        <v>24</v>
      </c>
      <c r="E32" s="318">
        <v>18</v>
      </c>
      <c r="F32" s="318">
        <v>19.43</v>
      </c>
      <c r="G32" s="318">
        <v>144</v>
      </c>
      <c r="H32" s="318">
        <v>2</v>
      </c>
      <c r="I32" s="318">
        <v>100254</v>
      </c>
      <c r="J32" s="318" t="s">
        <v>846</v>
      </c>
      <c r="K32" s="60">
        <v>55.14</v>
      </c>
      <c r="M32" s="60">
        <v>54.36</v>
      </c>
      <c r="N32" s="58">
        <v>9</v>
      </c>
      <c r="O32" s="317">
        <v>1.6368</v>
      </c>
      <c r="P32" s="317">
        <v>14.73</v>
      </c>
      <c r="R32" s="317">
        <v>14.73</v>
      </c>
    </row>
    <row r="33" spans="1:18" x14ac:dyDescent="0.3">
      <c r="A33" s="10" t="s">
        <v>844</v>
      </c>
      <c r="B33" s="7" t="s">
        <v>869</v>
      </c>
      <c r="C33" s="381">
        <v>64142</v>
      </c>
      <c r="D33" s="318" t="s">
        <v>24</v>
      </c>
      <c r="E33" s="318">
        <v>18</v>
      </c>
      <c r="F33" s="318">
        <v>19.43</v>
      </c>
      <c r="G33" s="318">
        <v>144</v>
      </c>
      <c r="H33" s="318">
        <v>2</v>
      </c>
      <c r="I33" s="318">
        <v>100254</v>
      </c>
      <c r="J33" s="318" t="s">
        <v>846</v>
      </c>
      <c r="K33" s="60">
        <v>55.14</v>
      </c>
      <c r="M33" s="60">
        <v>54.36</v>
      </c>
      <c r="N33" s="58">
        <v>9</v>
      </c>
      <c r="O33" s="317">
        <v>1.6368</v>
      </c>
      <c r="P33" s="317">
        <v>14.73</v>
      </c>
      <c r="R33" s="317">
        <v>14.73</v>
      </c>
    </row>
    <row r="34" spans="1:18" x14ac:dyDescent="0.3">
      <c r="A34" s="10" t="s">
        <v>844</v>
      </c>
      <c r="B34" s="7" t="s">
        <v>870</v>
      </c>
      <c r="C34" s="381">
        <v>64150</v>
      </c>
      <c r="D34" s="318" t="s">
        <v>24</v>
      </c>
      <c r="E34" s="318">
        <v>18</v>
      </c>
      <c r="F34" s="318">
        <v>19.43</v>
      </c>
      <c r="G34" s="318">
        <v>144</v>
      </c>
      <c r="H34" s="318">
        <v>2</v>
      </c>
      <c r="I34" s="318">
        <v>100254</v>
      </c>
      <c r="J34" s="318" t="s">
        <v>846</v>
      </c>
      <c r="K34" s="60">
        <v>55.14</v>
      </c>
      <c r="M34" s="60">
        <v>54.36</v>
      </c>
      <c r="N34" s="58">
        <v>9</v>
      </c>
      <c r="O34" s="317">
        <v>1.6368</v>
      </c>
      <c r="P34" s="317">
        <v>14.73</v>
      </c>
      <c r="R34" s="317">
        <v>14.73</v>
      </c>
    </row>
    <row r="35" spans="1:18" x14ac:dyDescent="0.3">
      <c r="A35" s="10" t="s">
        <v>844</v>
      </c>
      <c r="B35" s="7" t="s">
        <v>871</v>
      </c>
      <c r="C35" s="381">
        <v>64160</v>
      </c>
      <c r="D35" s="318" t="s">
        <v>24</v>
      </c>
      <c r="E35" s="318">
        <v>18</v>
      </c>
      <c r="F35" s="318">
        <v>19.43</v>
      </c>
      <c r="G35" s="318">
        <v>144</v>
      </c>
      <c r="H35" s="318">
        <v>2</v>
      </c>
      <c r="I35" s="318">
        <v>100254</v>
      </c>
      <c r="J35" s="318" t="s">
        <v>846</v>
      </c>
      <c r="K35" s="60">
        <v>55.14</v>
      </c>
      <c r="M35" s="60">
        <v>54.36</v>
      </c>
      <c r="N35" s="58">
        <v>9</v>
      </c>
      <c r="O35" s="317">
        <v>1.6368</v>
      </c>
      <c r="P35" s="317">
        <v>14.73</v>
      </c>
      <c r="R35" s="317">
        <v>14.73</v>
      </c>
    </row>
    <row r="36" spans="1:18" x14ac:dyDescent="0.3">
      <c r="A36" s="10" t="s">
        <v>844</v>
      </c>
      <c r="B36" s="382" t="s">
        <v>872</v>
      </c>
      <c r="C36" s="381">
        <v>61954</v>
      </c>
      <c r="D36" s="318" t="s">
        <v>24</v>
      </c>
      <c r="E36" s="318">
        <v>19.8</v>
      </c>
      <c r="F36" s="318">
        <v>21.39</v>
      </c>
      <c r="G36" s="318">
        <v>144</v>
      </c>
      <c r="H36" s="318">
        <v>2.2000000000000002</v>
      </c>
      <c r="I36" s="318">
        <v>100254</v>
      </c>
      <c r="J36" s="318" t="s">
        <v>846</v>
      </c>
      <c r="K36" s="60">
        <v>59.54</v>
      </c>
      <c r="M36" s="60">
        <v>58.68</v>
      </c>
      <c r="N36" s="58">
        <v>1.71</v>
      </c>
      <c r="O36" s="317">
        <v>1.6368</v>
      </c>
      <c r="P36" s="317">
        <v>2.8</v>
      </c>
      <c r="R36" s="317">
        <v>2.8</v>
      </c>
    </row>
    <row r="37" spans="1:18" x14ac:dyDescent="0.3">
      <c r="A37" s="10" t="s">
        <v>844</v>
      </c>
      <c r="B37" s="382" t="s">
        <v>873</v>
      </c>
      <c r="C37" s="381">
        <v>67779</v>
      </c>
      <c r="D37" s="318" t="s">
        <v>24</v>
      </c>
      <c r="E37" s="318">
        <v>13.5</v>
      </c>
      <c r="F37" s="318">
        <v>15</v>
      </c>
      <c r="G37" s="318">
        <v>72</v>
      </c>
      <c r="H37" s="318">
        <v>3</v>
      </c>
      <c r="I37" s="318">
        <v>100254</v>
      </c>
      <c r="J37" s="318" t="s">
        <v>846</v>
      </c>
      <c r="K37" s="60">
        <v>46.66</v>
      </c>
      <c r="M37" s="60">
        <v>46.06</v>
      </c>
      <c r="N37" s="58">
        <v>1.06</v>
      </c>
      <c r="O37" s="317">
        <v>1.6368</v>
      </c>
      <c r="P37" s="317">
        <v>1.74</v>
      </c>
      <c r="R37" s="317">
        <v>1.74</v>
      </c>
    </row>
    <row r="38" spans="1:18" x14ac:dyDescent="0.3">
      <c r="A38" s="10" t="s">
        <v>844</v>
      </c>
      <c r="B38" s="7" t="s">
        <v>874</v>
      </c>
      <c r="C38" s="381">
        <v>99660</v>
      </c>
      <c r="D38" s="318" t="s">
        <v>24</v>
      </c>
      <c r="E38" s="318">
        <v>19.875</v>
      </c>
      <c r="F38" s="318">
        <v>20.88</v>
      </c>
      <c r="G38" s="318">
        <v>60</v>
      </c>
      <c r="H38" s="318">
        <v>5.3</v>
      </c>
      <c r="I38" s="318">
        <v>100254</v>
      </c>
      <c r="J38" s="318" t="s">
        <v>846</v>
      </c>
      <c r="K38" s="60">
        <v>60.24</v>
      </c>
      <c r="M38" s="60">
        <v>59.4</v>
      </c>
      <c r="N38" s="58">
        <v>7.79</v>
      </c>
      <c r="O38" s="317">
        <v>1.6368</v>
      </c>
      <c r="P38" s="317">
        <v>12.75</v>
      </c>
      <c r="R38" s="317">
        <v>12.75</v>
      </c>
    </row>
    <row r="39" spans="1:18" x14ac:dyDescent="0.3">
      <c r="A39" s="10" t="s">
        <v>844</v>
      </c>
      <c r="B39" s="384" t="s">
        <v>875</v>
      </c>
      <c r="C39" s="381">
        <v>71012</v>
      </c>
      <c r="D39" s="318" t="s">
        <v>24</v>
      </c>
      <c r="E39" s="318">
        <v>22.799999999999997</v>
      </c>
      <c r="F39" s="318">
        <v>25.57</v>
      </c>
      <c r="G39" s="318">
        <v>96</v>
      </c>
      <c r="H39" s="318">
        <v>3.8</v>
      </c>
      <c r="I39" s="318">
        <v>100254</v>
      </c>
      <c r="J39" s="318" t="s">
        <v>846</v>
      </c>
      <c r="K39" s="60">
        <v>79.78</v>
      </c>
      <c r="M39" s="60">
        <v>78.760000000000005</v>
      </c>
      <c r="N39" s="58">
        <v>3</v>
      </c>
      <c r="O39" s="317">
        <v>1.6368</v>
      </c>
      <c r="P39" s="317">
        <v>4.91</v>
      </c>
      <c r="R39" s="317">
        <v>4.91</v>
      </c>
    </row>
    <row r="40" spans="1:18" x14ac:dyDescent="0.3">
      <c r="A40" s="10" t="s">
        <v>844</v>
      </c>
      <c r="B40" s="7" t="s">
        <v>876</v>
      </c>
      <c r="C40" s="381">
        <v>71261</v>
      </c>
      <c r="D40" s="318" t="s">
        <v>24</v>
      </c>
      <c r="E40" s="318">
        <v>28.5</v>
      </c>
      <c r="F40" s="318">
        <v>31.27</v>
      </c>
      <c r="G40" s="318">
        <v>80</v>
      </c>
      <c r="H40" s="318">
        <v>5.7</v>
      </c>
      <c r="I40" s="318">
        <v>100254</v>
      </c>
      <c r="J40" s="318" t="s">
        <v>846</v>
      </c>
      <c r="K40" s="60">
        <v>76.31</v>
      </c>
      <c r="M40" s="60">
        <v>75.06</v>
      </c>
      <c r="N40" s="58">
        <v>2.59</v>
      </c>
      <c r="O40" s="317">
        <v>1.6368</v>
      </c>
      <c r="P40" s="317">
        <v>4.24</v>
      </c>
      <c r="R40" s="317">
        <v>4.24</v>
      </c>
    </row>
    <row r="41" spans="1:18" x14ac:dyDescent="0.3">
      <c r="A41" s="10" t="s">
        <v>844</v>
      </c>
      <c r="B41" s="7" t="s">
        <v>877</v>
      </c>
      <c r="C41" s="381">
        <v>71272</v>
      </c>
      <c r="D41" s="318" t="s">
        <v>24</v>
      </c>
      <c r="E41" s="318">
        <v>27.900000000000002</v>
      </c>
      <c r="F41" s="318">
        <v>30.67</v>
      </c>
      <c r="G41" s="318">
        <v>96</v>
      </c>
      <c r="H41" s="318">
        <v>4.6500000000000004</v>
      </c>
      <c r="I41" s="318">
        <v>100254</v>
      </c>
      <c r="J41" s="318" t="s">
        <v>846</v>
      </c>
      <c r="K41" s="60">
        <v>74.790000000000006</v>
      </c>
      <c r="M41" s="60">
        <v>73.56</v>
      </c>
      <c r="N41" s="58">
        <v>2.2799999999999998</v>
      </c>
      <c r="O41" s="317">
        <v>1.6368</v>
      </c>
      <c r="P41" s="317">
        <v>3.73</v>
      </c>
      <c r="R41" s="317">
        <v>3.73</v>
      </c>
    </row>
    <row r="42" spans="1:18" x14ac:dyDescent="0.3">
      <c r="A42" s="10" t="s">
        <v>844</v>
      </c>
      <c r="B42" s="381" t="s">
        <v>878</v>
      </c>
      <c r="C42" s="381">
        <v>71344</v>
      </c>
      <c r="D42" s="318" t="s">
        <v>24</v>
      </c>
      <c r="E42" s="318">
        <v>27.5</v>
      </c>
      <c r="F42" s="318">
        <v>30.27</v>
      </c>
      <c r="G42" s="318">
        <v>80</v>
      </c>
      <c r="H42" s="318">
        <v>5.5</v>
      </c>
      <c r="I42" s="318">
        <v>100254</v>
      </c>
      <c r="J42" s="318" t="s">
        <v>846</v>
      </c>
      <c r="K42" s="60">
        <v>57.29</v>
      </c>
      <c r="M42" s="60">
        <v>56.08</v>
      </c>
      <c r="N42" s="58">
        <v>1.95</v>
      </c>
      <c r="O42" s="317">
        <v>1.6368</v>
      </c>
      <c r="P42" s="317">
        <v>3.19</v>
      </c>
      <c r="R42" s="317">
        <v>3.19</v>
      </c>
    </row>
    <row r="43" spans="1:18" x14ac:dyDescent="0.3">
      <c r="A43" s="10" t="s">
        <v>844</v>
      </c>
      <c r="B43" s="7" t="s">
        <v>879</v>
      </c>
      <c r="C43" s="381">
        <v>71471</v>
      </c>
      <c r="D43" s="318" t="s">
        <v>24</v>
      </c>
      <c r="E43" s="318">
        <v>30.25</v>
      </c>
      <c r="F43" s="318">
        <v>33.020000000000003</v>
      </c>
      <c r="G43" s="318">
        <v>80</v>
      </c>
      <c r="H43" s="318">
        <v>6.05</v>
      </c>
      <c r="I43" s="318">
        <v>100254</v>
      </c>
      <c r="J43" s="318" t="s">
        <v>846</v>
      </c>
      <c r="K43" s="60">
        <v>56.2</v>
      </c>
      <c r="M43" s="60">
        <v>54.88</v>
      </c>
      <c r="N43" s="58">
        <v>3.23</v>
      </c>
      <c r="O43" s="317">
        <v>1.6368</v>
      </c>
      <c r="P43" s="317">
        <v>5.29</v>
      </c>
      <c r="R43" s="317">
        <v>5.29</v>
      </c>
    </row>
    <row r="44" spans="1:18" x14ac:dyDescent="0.3">
      <c r="A44" s="10" t="s">
        <v>844</v>
      </c>
      <c r="B44" s="7" t="s">
        <v>880</v>
      </c>
      <c r="C44" s="381">
        <v>71571</v>
      </c>
      <c r="D44" s="318" t="s">
        <v>24</v>
      </c>
      <c r="E44" s="318">
        <v>27.5</v>
      </c>
      <c r="F44" s="318">
        <v>30.27</v>
      </c>
      <c r="G44" s="318">
        <v>80</v>
      </c>
      <c r="H44" s="318">
        <v>5.5</v>
      </c>
      <c r="I44" s="318">
        <v>100254</v>
      </c>
      <c r="J44" s="318" t="s">
        <v>846</v>
      </c>
      <c r="K44" s="60">
        <v>54.51</v>
      </c>
      <c r="M44" s="60">
        <v>53.3</v>
      </c>
      <c r="N44" s="58">
        <v>3.17</v>
      </c>
      <c r="O44" s="317">
        <v>1.6368</v>
      </c>
      <c r="P44" s="317">
        <v>5.19</v>
      </c>
      <c r="R44" s="317">
        <v>5.19</v>
      </c>
    </row>
    <row r="45" spans="1:18" x14ac:dyDescent="0.3">
      <c r="A45" s="10" t="s">
        <v>844</v>
      </c>
      <c r="B45" s="7" t="s">
        <v>881</v>
      </c>
      <c r="C45" s="381">
        <v>71662</v>
      </c>
      <c r="D45" s="318" t="s">
        <v>24</v>
      </c>
      <c r="E45" s="318">
        <v>31.200000000000003</v>
      </c>
      <c r="F45" s="318">
        <v>33.97</v>
      </c>
      <c r="G45" s="318">
        <v>96</v>
      </c>
      <c r="H45" s="318">
        <v>5.2</v>
      </c>
      <c r="I45" s="318">
        <v>100254</v>
      </c>
      <c r="J45" s="318" t="s">
        <v>846</v>
      </c>
      <c r="K45" s="60">
        <v>57.06</v>
      </c>
      <c r="M45" s="60">
        <v>55.7</v>
      </c>
      <c r="N45" s="58">
        <v>3.06</v>
      </c>
      <c r="O45" s="317">
        <v>1.6368</v>
      </c>
      <c r="P45" s="317">
        <v>5.01</v>
      </c>
      <c r="R45" s="317">
        <v>5.01</v>
      </c>
    </row>
    <row r="46" spans="1:18" x14ac:dyDescent="0.3">
      <c r="A46" s="10" t="s">
        <v>844</v>
      </c>
      <c r="B46" s="7" t="s">
        <v>882</v>
      </c>
      <c r="C46" s="381">
        <v>71667</v>
      </c>
      <c r="D46" s="318" t="s">
        <v>24</v>
      </c>
      <c r="E46" s="318">
        <v>31.200000000000003</v>
      </c>
      <c r="F46" s="318">
        <v>33.97</v>
      </c>
      <c r="G46" s="318">
        <v>96</v>
      </c>
      <c r="H46" s="318">
        <v>5.2</v>
      </c>
      <c r="I46" s="318">
        <v>100254</v>
      </c>
      <c r="J46" s="318" t="s">
        <v>846</v>
      </c>
      <c r="K46" s="60">
        <v>73.56</v>
      </c>
      <c r="M46" s="60">
        <v>72.2</v>
      </c>
      <c r="N46" s="58">
        <v>2.66</v>
      </c>
      <c r="O46" s="317">
        <v>1.6368</v>
      </c>
      <c r="P46" s="317">
        <v>4.3499999999999996</v>
      </c>
      <c r="R46" s="317">
        <v>4.3499999999999996</v>
      </c>
    </row>
    <row r="47" spans="1:18" x14ac:dyDescent="0.3">
      <c r="A47" s="10" t="s">
        <v>844</v>
      </c>
      <c r="B47" s="7" t="s">
        <v>883</v>
      </c>
      <c r="C47" s="381">
        <v>71673</v>
      </c>
      <c r="D47" s="318" t="s">
        <v>24</v>
      </c>
      <c r="E47" s="318">
        <v>30.25</v>
      </c>
      <c r="F47" s="318">
        <v>33.020000000000003</v>
      </c>
      <c r="G47" s="318">
        <v>80</v>
      </c>
      <c r="H47" s="318">
        <v>6.05</v>
      </c>
      <c r="I47" s="318">
        <v>100254</v>
      </c>
      <c r="J47" s="318" t="s">
        <v>846</v>
      </c>
      <c r="K47" s="60">
        <v>62.24</v>
      </c>
      <c r="M47" s="60">
        <v>60.92</v>
      </c>
      <c r="N47" s="58">
        <v>3.04</v>
      </c>
      <c r="O47" s="317">
        <v>1.6368</v>
      </c>
      <c r="P47" s="317">
        <v>4.9800000000000004</v>
      </c>
      <c r="R47" s="317">
        <v>4.9800000000000004</v>
      </c>
    </row>
    <row r="48" spans="1:18" x14ac:dyDescent="0.3">
      <c r="A48" s="10" t="s">
        <v>844</v>
      </c>
      <c r="B48" s="381" t="s">
        <v>884</v>
      </c>
      <c r="C48" s="381">
        <v>71676</v>
      </c>
      <c r="D48" s="318" t="s">
        <v>24</v>
      </c>
      <c r="E48" s="318">
        <v>27</v>
      </c>
      <c r="F48" s="318">
        <v>29.77</v>
      </c>
      <c r="G48" s="318">
        <v>80</v>
      </c>
      <c r="H48" s="318">
        <v>5.4</v>
      </c>
      <c r="I48" s="318">
        <v>100254</v>
      </c>
      <c r="J48" s="318" t="s">
        <v>846</v>
      </c>
      <c r="K48" s="60">
        <v>80.569999999999993</v>
      </c>
      <c r="M48" s="60">
        <v>79.38</v>
      </c>
      <c r="N48" s="58">
        <v>2.84</v>
      </c>
      <c r="O48" s="317">
        <v>1.6368</v>
      </c>
      <c r="P48" s="317">
        <v>4.6500000000000004</v>
      </c>
      <c r="R48" s="317">
        <v>4.6500000000000004</v>
      </c>
    </row>
    <row r="49" spans="1:18" x14ac:dyDescent="0.3">
      <c r="A49" s="10" t="s">
        <v>844</v>
      </c>
      <c r="B49" s="7" t="s">
        <v>885</v>
      </c>
      <c r="C49" s="381">
        <v>71883</v>
      </c>
      <c r="D49" s="318" t="s">
        <v>24</v>
      </c>
      <c r="E49" s="318">
        <v>26.2</v>
      </c>
      <c r="F49" s="318">
        <v>28.97</v>
      </c>
      <c r="G49" s="318">
        <v>64</v>
      </c>
      <c r="H49" s="318">
        <v>6.55</v>
      </c>
      <c r="I49" s="318">
        <v>100254</v>
      </c>
      <c r="J49" s="318" t="s">
        <v>846</v>
      </c>
      <c r="K49" s="60">
        <v>48.66</v>
      </c>
      <c r="M49" s="60">
        <v>47.5</v>
      </c>
      <c r="N49" s="58">
        <v>1.7</v>
      </c>
      <c r="O49" s="317">
        <v>1.6368</v>
      </c>
      <c r="P49" s="317">
        <v>2.78</v>
      </c>
      <c r="R49" s="317">
        <v>2.78</v>
      </c>
    </row>
    <row r="50" spans="1:18" x14ac:dyDescent="0.3">
      <c r="A50" s="10" t="s">
        <v>844</v>
      </c>
      <c r="B50" s="7" t="s">
        <v>886</v>
      </c>
      <c r="C50" s="381">
        <v>71683</v>
      </c>
      <c r="D50" s="318" t="s">
        <v>24</v>
      </c>
      <c r="E50" s="318">
        <v>17.234999999999999</v>
      </c>
      <c r="F50" s="318">
        <v>18.7</v>
      </c>
      <c r="G50" s="318">
        <v>36</v>
      </c>
      <c r="H50" s="318">
        <v>7.66</v>
      </c>
      <c r="I50" s="318">
        <v>100254</v>
      </c>
      <c r="J50" s="318" t="s">
        <v>846</v>
      </c>
      <c r="K50" s="60">
        <v>50.15</v>
      </c>
      <c r="M50" s="60">
        <v>49.4</v>
      </c>
      <c r="N50" s="58">
        <v>2.25</v>
      </c>
      <c r="O50" s="317">
        <v>1.6368</v>
      </c>
      <c r="P50" s="317">
        <v>3.68</v>
      </c>
      <c r="R50" s="317">
        <v>3.68</v>
      </c>
    </row>
    <row r="51" spans="1:18" x14ac:dyDescent="0.3">
      <c r="A51" s="10" t="s">
        <v>844</v>
      </c>
      <c r="B51" s="7" t="s">
        <v>887</v>
      </c>
      <c r="C51" s="381">
        <v>71686</v>
      </c>
      <c r="D51" s="318" t="s">
        <v>24</v>
      </c>
      <c r="E51" s="318">
        <v>14.512500000000001</v>
      </c>
      <c r="F51" s="318">
        <v>15.97</v>
      </c>
      <c r="G51" s="318">
        <v>36</v>
      </c>
      <c r="H51" s="318">
        <v>6.45</v>
      </c>
      <c r="I51" s="318">
        <v>100254</v>
      </c>
      <c r="J51" s="318" t="s">
        <v>846</v>
      </c>
      <c r="K51" s="60">
        <v>55.42</v>
      </c>
      <c r="M51" s="60">
        <v>54.78</v>
      </c>
      <c r="N51" s="58">
        <v>2.25</v>
      </c>
      <c r="O51" s="317">
        <v>1.6368</v>
      </c>
      <c r="P51" s="317">
        <v>3.68</v>
      </c>
      <c r="R51" s="317">
        <v>3.68</v>
      </c>
    </row>
    <row r="52" spans="1:18" x14ac:dyDescent="0.3">
      <c r="A52" s="10" t="s">
        <v>844</v>
      </c>
      <c r="B52" s="7" t="s">
        <v>888</v>
      </c>
      <c r="C52" s="381">
        <v>71691</v>
      </c>
      <c r="D52" s="318" t="s">
        <v>24</v>
      </c>
      <c r="E52" s="318">
        <v>14.625</v>
      </c>
      <c r="F52" s="318">
        <v>16.09</v>
      </c>
      <c r="G52" s="318">
        <v>36</v>
      </c>
      <c r="H52" s="318">
        <v>6.5</v>
      </c>
      <c r="I52" s="318">
        <v>100254</v>
      </c>
      <c r="J52" s="318" t="s">
        <v>846</v>
      </c>
      <c r="K52" s="60">
        <v>54.64</v>
      </c>
      <c r="M52" s="60">
        <v>54</v>
      </c>
      <c r="N52" s="58">
        <v>1.69</v>
      </c>
      <c r="O52" s="317">
        <v>1.6368</v>
      </c>
      <c r="P52" s="317">
        <v>2.77</v>
      </c>
      <c r="R52" s="317">
        <v>2.77</v>
      </c>
    </row>
    <row r="53" spans="1:18" x14ac:dyDescent="0.3">
      <c r="A53" s="10" t="s">
        <v>844</v>
      </c>
      <c r="B53" s="7" t="s">
        <v>889</v>
      </c>
      <c r="C53" s="381">
        <v>61683</v>
      </c>
      <c r="D53" s="318" t="s">
        <v>24</v>
      </c>
      <c r="E53" s="318">
        <v>17.234999999999999</v>
      </c>
      <c r="F53" s="318">
        <v>18.47</v>
      </c>
      <c r="G53" s="318">
        <v>36</v>
      </c>
      <c r="H53" s="318">
        <v>7.66</v>
      </c>
      <c r="I53" s="318">
        <v>100254</v>
      </c>
      <c r="J53" s="318" t="s">
        <v>846</v>
      </c>
      <c r="K53" s="60">
        <v>35.159999999999997</v>
      </c>
      <c r="M53" s="60">
        <v>34.42</v>
      </c>
      <c r="N53" s="58">
        <v>2.25</v>
      </c>
      <c r="O53" s="317">
        <v>1.6368</v>
      </c>
      <c r="P53" s="317">
        <v>3.68</v>
      </c>
      <c r="R53" s="317">
        <v>3.68</v>
      </c>
    </row>
    <row r="54" spans="1:18" x14ac:dyDescent="0.3">
      <c r="A54" s="10" t="s">
        <v>844</v>
      </c>
      <c r="B54" s="7" t="s">
        <v>890</v>
      </c>
      <c r="C54" s="381">
        <v>61686</v>
      </c>
      <c r="D54" s="318" t="s">
        <v>24</v>
      </c>
      <c r="E54" s="318">
        <v>14.512500000000001</v>
      </c>
      <c r="F54" s="318">
        <v>15.75</v>
      </c>
      <c r="G54" s="318">
        <v>36</v>
      </c>
      <c r="H54" s="318">
        <v>6.45</v>
      </c>
      <c r="I54" s="318">
        <v>100254</v>
      </c>
      <c r="J54" s="318" t="s">
        <v>846</v>
      </c>
      <c r="K54" s="60">
        <v>41.83</v>
      </c>
      <c r="M54" s="60">
        <v>41.2</v>
      </c>
      <c r="N54" s="58">
        <v>2.25</v>
      </c>
      <c r="O54" s="317">
        <v>1.6368</v>
      </c>
      <c r="P54" s="317">
        <v>3.68</v>
      </c>
      <c r="R54" s="317">
        <v>3.68</v>
      </c>
    </row>
    <row r="55" spans="1:18" x14ac:dyDescent="0.3">
      <c r="A55" s="10" t="s">
        <v>844</v>
      </c>
      <c r="B55" s="7" t="s">
        <v>891</v>
      </c>
      <c r="C55" s="381">
        <v>61691</v>
      </c>
      <c r="D55" s="318" t="s">
        <v>24</v>
      </c>
      <c r="E55" s="318">
        <v>14.625</v>
      </c>
      <c r="F55" s="318">
        <v>15.87</v>
      </c>
      <c r="G55" s="318">
        <v>36</v>
      </c>
      <c r="H55" s="318">
        <v>6.5</v>
      </c>
      <c r="I55" s="318">
        <v>100254</v>
      </c>
      <c r="J55" s="318" t="s">
        <v>846</v>
      </c>
      <c r="K55" s="60">
        <v>39.869999999999997</v>
      </c>
      <c r="M55" s="60">
        <v>39.24</v>
      </c>
      <c r="N55" s="58">
        <v>1.69</v>
      </c>
      <c r="O55" s="317">
        <v>1.6368</v>
      </c>
      <c r="P55" s="317">
        <v>2.77</v>
      </c>
      <c r="R55" s="317">
        <v>2.77</v>
      </c>
    </row>
    <row r="56" spans="1:18" x14ac:dyDescent="0.3">
      <c r="A56" s="10" t="s">
        <v>844</v>
      </c>
      <c r="B56" s="7" t="s">
        <v>892</v>
      </c>
      <c r="C56" s="381">
        <v>61272</v>
      </c>
      <c r="D56" s="318" t="s">
        <v>24</v>
      </c>
      <c r="E56" s="318">
        <v>13.950000000000001</v>
      </c>
      <c r="F56" s="318">
        <v>15.19</v>
      </c>
      <c r="G56" s="318">
        <v>48</v>
      </c>
      <c r="H56" s="318">
        <v>4.6500000000000004</v>
      </c>
      <c r="I56" s="318">
        <v>100254</v>
      </c>
      <c r="J56" s="318" t="s">
        <v>846</v>
      </c>
      <c r="K56" s="60">
        <v>35.869999999999997</v>
      </c>
      <c r="M56" s="60">
        <v>35.26</v>
      </c>
      <c r="N56" s="58">
        <v>1.1399999999999999</v>
      </c>
      <c r="O56" s="317">
        <v>1.6368</v>
      </c>
      <c r="P56" s="317">
        <v>1.87</v>
      </c>
      <c r="R56" s="317">
        <v>1.87</v>
      </c>
    </row>
    <row r="57" spans="1:18" x14ac:dyDescent="0.3">
      <c r="A57" s="10" t="s">
        <v>844</v>
      </c>
      <c r="B57" s="7" t="s">
        <v>893</v>
      </c>
      <c r="C57" s="381">
        <v>43560</v>
      </c>
      <c r="D57" s="318" t="s">
        <v>24</v>
      </c>
      <c r="E57" s="318">
        <v>13.350000000000001</v>
      </c>
      <c r="F57" s="318">
        <v>14.81</v>
      </c>
      <c r="G57" s="318">
        <v>48</v>
      </c>
      <c r="H57" s="318">
        <v>4.45</v>
      </c>
      <c r="I57" s="318">
        <v>100254</v>
      </c>
      <c r="J57" s="318" t="s">
        <v>846</v>
      </c>
      <c r="K57" s="60">
        <v>41.05</v>
      </c>
      <c r="M57" s="60">
        <v>40.46</v>
      </c>
      <c r="N57" s="58">
        <v>3.6</v>
      </c>
      <c r="O57" s="317">
        <v>1.6368</v>
      </c>
      <c r="P57" s="317">
        <v>5.89</v>
      </c>
      <c r="R57" s="317">
        <v>5.89</v>
      </c>
    </row>
    <row r="58" spans="1:18" x14ac:dyDescent="0.3">
      <c r="A58" s="10" t="s">
        <v>844</v>
      </c>
      <c r="B58" s="7" t="s">
        <v>894</v>
      </c>
      <c r="C58" s="381">
        <v>45227</v>
      </c>
      <c r="D58" s="318" t="s">
        <v>24</v>
      </c>
      <c r="E58" s="318">
        <v>13.200000000000001</v>
      </c>
      <c r="F58" s="318">
        <v>14.66</v>
      </c>
      <c r="G58" s="318">
        <v>48</v>
      </c>
      <c r="H58" s="318">
        <v>4.4000000000000004</v>
      </c>
      <c r="I58" s="318">
        <v>100254</v>
      </c>
      <c r="J58" s="318" t="s">
        <v>846</v>
      </c>
      <c r="K58" s="60">
        <v>39.590000000000003</v>
      </c>
      <c r="M58" s="60">
        <v>39</v>
      </c>
      <c r="N58" s="58">
        <v>4.5</v>
      </c>
      <c r="O58" s="317">
        <v>1.6368</v>
      </c>
      <c r="P58" s="317">
        <v>7.37</v>
      </c>
      <c r="R58" s="317">
        <v>7.37</v>
      </c>
    </row>
    <row r="59" spans="1:18" x14ac:dyDescent="0.3">
      <c r="A59" s="10" t="s">
        <v>844</v>
      </c>
      <c r="B59" s="7" t="s">
        <v>895</v>
      </c>
      <c r="C59" s="381">
        <v>65227</v>
      </c>
      <c r="D59" s="318" t="s">
        <v>24</v>
      </c>
      <c r="E59" s="318">
        <v>11</v>
      </c>
      <c r="F59" s="318">
        <v>12.46</v>
      </c>
      <c r="G59" s="318">
        <v>40</v>
      </c>
      <c r="H59" s="318">
        <v>4.4000000000000004</v>
      </c>
      <c r="I59" s="318">
        <v>100254</v>
      </c>
      <c r="J59" s="318" t="s">
        <v>846</v>
      </c>
      <c r="K59" s="60">
        <v>31.88</v>
      </c>
      <c r="M59" s="60">
        <v>31.38</v>
      </c>
      <c r="N59" s="58">
        <v>3.74</v>
      </c>
      <c r="O59" s="317">
        <v>1.6368</v>
      </c>
      <c r="P59" s="317">
        <v>6.12</v>
      </c>
      <c r="R59" s="317">
        <v>6.12</v>
      </c>
    </row>
    <row r="60" spans="1:18" x14ac:dyDescent="0.3">
      <c r="A60" s="10" t="s">
        <v>844</v>
      </c>
      <c r="B60" s="7" t="s">
        <v>896</v>
      </c>
      <c r="C60" s="381">
        <v>63560</v>
      </c>
      <c r="D60" s="318" t="s">
        <v>24</v>
      </c>
      <c r="E60" s="318">
        <v>11.125</v>
      </c>
      <c r="F60" s="318">
        <v>12.59</v>
      </c>
      <c r="G60" s="318">
        <v>40</v>
      </c>
      <c r="H60" s="318">
        <v>4.45</v>
      </c>
      <c r="I60" s="318">
        <v>100254</v>
      </c>
      <c r="J60" s="318" t="s">
        <v>846</v>
      </c>
      <c r="K60" s="60">
        <v>33.5</v>
      </c>
      <c r="M60" s="60">
        <v>33</v>
      </c>
      <c r="N60" s="58">
        <v>3</v>
      </c>
      <c r="O60" s="317">
        <v>1.6368</v>
      </c>
      <c r="P60" s="317">
        <v>4.91</v>
      </c>
      <c r="R60" s="317">
        <v>4.91</v>
      </c>
    </row>
    <row r="61" spans="1:18" x14ac:dyDescent="0.3">
      <c r="A61" s="10" t="s">
        <v>844</v>
      </c>
      <c r="B61" s="7" t="s">
        <v>897</v>
      </c>
      <c r="C61" s="381">
        <v>26028</v>
      </c>
      <c r="D61" s="318" t="s">
        <v>24</v>
      </c>
      <c r="E61" s="318">
        <v>5.0999999999999996</v>
      </c>
      <c r="F61" s="318">
        <v>6.1</v>
      </c>
      <c r="G61" s="318">
        <v>24</v>
      </c>
      <c r="H61" s="318">
        <v>3.4</v>
      </c>
      <c r="I61" s="318">
        <v>100254</v>
      </c>
      <c r="J61" s="318" t="s">
        <v>846</v>
      </c>
      <c r="K61" s="60">
        <v>16.12</v>
      </c>
      <c r="M61" s="60">
        <v>15.88</v>
      </c>
      <c r="N61" s="58">
        <v>0.71</v>
      </c>
      <c r="O61" s="317">
        <v>1.6368</v>
      </c>
      <c r="P61" s="317">
        <v>1.1599999999999999</v>
      </c>
      <c r="R61" s="317">
        <v>1.1599999999999999</v>
      </c>
    </row>
    <row r="62" spans="1:18" x14ac:dyDescent="0.3">
      <c r="A62" s="10" t="s">
        <v>844</v>
      </c>
      <c r="B62" s="7" t="s">
        <v>898</v>
      </c>
      <c r="C62" s="381">
        <v>98334</v>
      </c>
      <c r="D62" s="318" t="s">
        <v>24</v>
      </c>
      <c r="E62" s="318">
        <v>28.125</v>
      </c>
      <c r="F62" s="318">
        <v>30.9</v>
      </c>
      <c r="G62" s="318">
        <v>120</v>
      </c>
      <c r="H62" s="318">
        <v>3.75</v>
      </c>
      <c r="I62" s="318">
        <v>100254</v>
      </c>
      <c r="J62" s="318" t="s">
        <v>846</v>
      </c>
      <c r="K62" s="60">
        <v>65.8</v>
      </c>
      <c r="M62" s="60">
        <v>64.56</v>
      </c>
      <c r="N62" s="58">
        <v>3.77</v>
      </c>
      <c r="O62" s="317">
        <v>1.6368</v>
      </c>
      <c r="P62" s="317">
        <v>6.17</v>
      </c>
      <c r="R62" s="317">
        <v>6.17</v>
      </c>
    </row>
    <row r="63" spans="1:18" x14ac:dyDescent="0.3">
      <c r="A63" s="10" t="s">
        <v>844</v>
      </c>
      <c r="B63" s="7" t="s">
        <v>899</v>
      </c>
      <c r="C63" s="381">
        <v>98336</v>
      </c>
      <c r="D63" s="318" t="s">
        <v>24</v>
      </c>
      <c r="E63" s="318">
        <v>25.5</v>
      </c>
      <c r="F63" s="318">
        <v>28.27</v>
      </c>
      <c r="G63" s="318">
        <v>120</v>
      </c>
      <c r="H63" s="318">
        <v>3.4</v>
      </c>
      <c r="I63" s="318">
        <v>100254</v>
      </c>
      <c r="J63" s="318" t="s">
        <v>846</v>
      </c>
      <c r="K63" s="60">
        <v>69.73</v>
      </c>
      <c r="M63" s="60">
        <v>68.599999999999994</v>
      </c>
      <c r="N63" s="58">
        <v>3.57</v>
      </c>
      <c r="O63" s="317">
        <v>1.6368</v>
      </c>
      <c r="P63" s="317">
        <v>5.84</v>
      </c>
      <c r="R63" s="317">
        <v>5.84</v>
      </c>
    </row>
    <row r="64" spans="1:18" x14ac:dyDescent="0.3">
      <c r="A64" s="10" t="s">
        <v>844</v>
      </c>
      <c r="B64" s="7" t="s">
        <v>900</v>
      </c>
      <c r="C64" s="381">
        <v>98337</v>
      </c>
      <c r="D64" s="318" t="s">
        <v>24</v>
      </c>
      <c r="E64" s="318">
        <v>24</v>
      </c>
      <c r="F64" s="318">
        <v>26.77</v>
      </c>
      <c r="G64" s="318">
        <v>120</v>
      </c>
      <c r="H64" s="318">
        <v>3.2</v>
      </c>
      <c r="I64" s="318">
        <v>100254</v>
      </c>
      <c r="J64" s="318" t="s">
        <v>846</v>
      </c>
      <c r="K64" s="60">
        <v>65.63</v>
      </c>
      <c r="M64" s="60">
        <v>64.56</v>
      </c>
      <c r="N64" s="58">
        <v>2.8</v>
      </c>
      <c r="O64" s="317">
        <v>1.6368</v>
      </c>
      <c r="P64" s="317">
        <v>4.58</v>
      </c>
      <c r="R64" s="317">
        <v>4.58</v>
      </c>
    </row>
    <row r="65" spans="1:18" x14ac:dyDescent="0.3">
      <c r="A65" s="10" t="s">
        <v>844</v>
      </c>
      <c r="B65" s="7" t="s">
        <v>901</v>
      </c>
      <c r="C65" s="381">
        <v>98375</v>
      </c>
      <c r="D65" s="318" t="s">
        <v>24</v>
      </c>
      <c r="E65" s="318">
        <v>28.125</v>
      </c>
      <c r="F65" s="318">
        <v>30.9</v>
      </c>
      <c r="G65" s="318">
        <v>120</v>
      </c>
      <c r="H65" s="318">
        <v>3.75</v>
      </c>
      <c r="I65" s="318">
        <v>100254</v>
      </c>
      <c r="J65" s="318" t="s">
        <v>846</v>
      </c>
      <c r="K65" s="60">
        <v>71.48</v>
      </c>
      <c r="M65" s="60">
        <v>70.239999999999995</v>
      </c>
      <c r="N65" s="58">
        <v>4.0599999999999996</v>
      </c>
      <c r="O65" s="317">
        <v>1.6368</v>
      </c>
      <c r="P65" s="317">
        <v>6.65</v>
      </c>
      <c r="R65" s="317">
        <v>6.65</v>
      </c>
    </row>
    <row r="66" spans="1:18" x14ac:dyDescent="0.3">
      <c r="A66" s="10" t="s">
        <v>844</v>
      </c>
      <c r="B66" s="7" t="s">
        <v>902</v>
      </c>
      <c r="C66" s="381">
        <v>48501</v>
      </c>
      <c r="D66" s="318" t="s">
        <v>24</v>
      </c>
      <c r="E66" s="318">
        <v>13.5</v>
      </c>
      <c r="F66" s="318">
        <v>14.96</v>
      </c>
      <c r="G66" s="318">
        <v>72</v>
      </c>
      <c r="H66" s="318">
        <v>3</v>
      </c>
      <c r="I66" s="318">
        <v>100254</v>
      </c>
      <c r="J66" s="318" t="s">
        <v>846</v>
      </c>
      <c r="K66" s="60">
        <v>37.42</v>
      </c>
      <c r="M66" s="60">
        <v>36.82</v>
      </c>
      <c r="N66" s="58">
        <v>0.48</v>
      </c>
      <c r="O66" s="317">
        <v>1.6368</v>
      </c>
      <c r="P66" s="317">
        <v>0.79</v>
      </c>
      <c r="R66" s="317">
        <v>0.79</v>
      </c>
    </row>
    <row r="67" spans="1:18" x14ac:dyDescent="0.3">
      <c r="A67" s="10" t="s">
        <v>844</v>
      </c>
      <c r="B67" s="7" t="s">
        <v>903</v>
      </c>
      <c r="C67" s="381">
        <v>97861</v>
      </c>
      <c r="D67" s="318" t="s">
        <v>24</v>
      </c>
      <c r="E67" s="318">
        <v>11.25</v>
      </c>
      <c r="F67" s="318">
        <v>12.71</v>
      </c>
      <c r="G67" s="318">
        <v>72</v>
      </c>
      <c r="H67" s="318">
        <v>2.5</v>
      </c>
      <c r="I67" s="318">
        <v>100254</v>
      </c>
      <c r="J67" s="318" t="s">
        <v>846</v>
      </c>
      <c r="K67" s="60">
        <v>36.03</v>
      </c>
      <c r="M67" s="60">
        <v>35.520000000000003</v>
      </c>
      <c r="N67" s="58">
        <v>1.88</v>
      </c>
      <c r="O67" s="317">
        <v>1.6368</v>
      </c>
      <c r="P67" s="317">
        <v>3.08</v>
      </c>
      <c r="R67" s="317">
        <v>3.08</v>
      </c>
    </row>
    <row r="68" spans="1:18" x14ac:dyDescent="0.3">
      <c r="A68" s="10" t="s">
        <v>844</v>
      </c>
      <c r="B68" s="7" t="s">
        <v>904</v>
      </c>
      <c r="C68" s="381">
        <v>97867</v>
      </c>
      <c r="D68" s="318" t="s">
        <v>24</v>
      </c>
      <c r="E68" s="318">
        <v>11.25</v>
      </c>
      <c r="F68" s="318">
        <v>12.71</v>
      </c>
      <c r="G68" s="318">
        <v>72</v>
      </c>
      <c r="H68" s="318">
        <v>2.5</v>
      </c>
      <c r="I68" s="318">
        <v>100254</v>
      </c>
      <c r="J68" s="318" t="s">
        <v>846</v>
      </c>
      <c r="K68" s="60">
        <v>36.049999999999997</v>
      </c>
      <c r="M68" s="60">
        <v>35.54</v>
      </c>
      <c r="N68" s="58">
        <v>1.63</v>
      </c>
      <c r="O68" s="317">
        <v>1.6368</v>
      </c>
      <c r="P68" s="317">
        <v>2.67</v>
      </c>
      <c r="R68" s="317">
        <v>2.67</v>
      </c>
    </row>
    <row r="69" spans="1:18" x14ac:dyDescent="0.3">
      <c r="A69" s="10" t="s">
        <v>844</v>
      </c>
      <c r="B69" s="7" t="s">
        <v>905</v>
      </c>
      <c r="C69" s="381">
        <v>97869</v>
      </c>
      <c r="D69" s="318" t="s">
        <v>24</v>
      </c>
      <c r="E69" s="318">
        <v>11.25</v>
      </c>
      <c r="F69" s="318">
        <v>12.71</v>
      </c>
      <c r="G69" s="318">
        <v>72</v>
      </c>
      <c r="H69" s="318">
        <v>2.5</v>
      </c>
      <c r="I69" s="318">
        <v>100254</v>
      </c>
      <c r="J69" s="318" t="s">
        <v>846</v>
      </c>
      <c r="K69" s="60">
        <v>36.07</v>
      </c>
      <c r="M69" s="60">
        <v>35.56</v>
      </c>
      <c r="N69" s="58">
        <v>1.41</v>
      </c>
      <c r="O69" s="317">
        <v>1.6368</v>
      </c>
      <c r="P69" s="317">
        <v>2.31</v>
      </c>
      <c r="R69" s="317">
        <v>2.31</v>
      </c>
    </row>
    <row r="70" spans="1:18" x14ac:dyDescent="0.3">
      <c r="A70" s="10" t="s">
        <v>844</v>
      </c>
      <c r="B70" s="7" t="s">
        <v>904</v>
      </c>
      <c r="C70" s="381">
        <v>97891</v>
      </c>
      <c r="D70" s="318" t="s">
        <v>24</v>
      </c>
      <c r="E70" s="318">
        <v>13.275</v>
      </c>
      <c r="F70" s="318">
        <v>14.73</v>
      </c>
      <c r="G70" s="318">
        <v>72</v>
      </c>
      <c r="H70" s="318">
        <v>2.95</v>
      </c>
      <c r="I70" s="318">
        <v>100254</v>
      </c>
      <c r="J70" s="318" t="s">
        <v>846</v>
      </c>
      <c r="K70" s="60">
        <v>37.15</v>
      </c>
      <c r="M70" s="60">
        <v>36.56</v>
      </c>
      <c r="N70" s="58">
        <v>1.63</v>
      </c>
      <c r="O70" s="317">
        <v>1.6368</v>
      </c>
      <c r="P70" s="317">
        <v>2.67</v>
      </c>
      <c r="R70" s="317">
        <v>2.67</v>
      </c>
    </row>
    <row r="71" spans="1:18" x14ac:dyDescent="0.3">
      <c r="A71" s="10" t="s">
        <v>844</v>
      </c>
      <c r="B71" s="7" t="s">
        <v>904</v>
      </c>
      <c r="C71" s="381">
        <v>97892</v>
      </c>
      <c r="D71" s="318" t="s">
        <v>24</v>
      </c>
      <c r="E71" s="318">
        <v>16.2</v>
      </c>
      <c r="F71" s="318">
        <v>17.79</v>
      </c>
      <c r="G71" s="318">
        <v>72</v>
      </c>
      <c r="H71" s="318">
        <v>3.6</v>
      </c>
      <c r="I71" s="318">
        <v>100254</v>
      </c>
      <c r="J71" s="318" t="s">
        <v>846</v>
      </c>
      <c r="K71" s="60">
        <v>41.61</v>
      </c>
      <c r="M71" s="60">
        <v>40.9</v>
      </c>
      <c r="N71" s="58">
        <v>1.96</v>
      </c>
      <c r="O71" s="317">
        <v>1.6368</v>
      </c>
      <c r="P71" s="317">
        <v>3.21</v>
      </c>
      <c r="R71" s="317">
        <v>3.21</v>
      </c>
    </row>
    <row r="72" spans="1:18" x14ac:dyDescent="0.3">
      <c r="A72" s="10" t="s">
        <v>844</v>
      </c>
      <c r="B72" s="7" t="s">
        <v>906</v>
      </c>
      <c r="C72" s="381">
        <v>26034</v>
      </c>
      <c r="D72" s="318" t="s">
        <v>24</v>
      </c>
      <c r="E72" s="318">
        <v>5.4</v>
      </c>
      <c r="F72" s="318">
        <v>6.4</v>
      </c>
      <c r="G72" s="318">
        <v>24</v>
      </c>
      <c r="H72" s="318">
        <v>3.6</v>
      </c>
      <c r="I72" s="318">
        <v>100254</v>
      </c>
      <c r="J72" s="318" t="s">
        <v>846</v>
      </c>
      <c r="K72" s="60">
        <v>14.98</v>
      </c>
      <c r="M72" s="60">
        <v>14.72</v>
      </c>
      <c r="N72" s="58">
        <v>0.65</v>
      </c>
      <c r="O72" s="317">
        <v>1.6368</v>
      </c>
      <c r="P72" s="317">
        <v>1.06</v>
      </c>
      <c r="R72" s="317">
        <v>1.06</v>
      </c>
    </row>
    <row r="73" spans="1:18" x14ac:dyDescent="0.3">
      <c r="A73" s="10" t="s">
        <v>844</v>
      </c>
      <c r="B73" s="7" t="s">
        <v>907</v>
      </c>
      <c r="C73" s="381">
        <v>77869</v>
      </c>
      <c r="D73" s="318" t="s">
        <v>24</v>
      </c>
      <c r="E73" s="318">
        <v>11.25</v>
      </c>
      <c r="F73" s="318">
        <v>12.49</v>
      </c>
      <c r="G73" s="318">
        <v>72</v>
      </c>
      <c r="H73" s="318">
        <v>2.5</v>
      </c>
      <c r="I73" s="318">
        <v>100254</v>
      </c>
      <c r="J73" s="318" t="s">
        <v>846</v>
      </c>
      <c r="K73" s="60">
        <v>33.22</v>
      </c>
      <c r="M73" s="60">
        <v>32.72</v>
      </c>
      <c r="N73" s="58">
        <v>1.41</v>
      </c>
      <c r="O73" s="317">
        <v>1.6368</v>
      </c>
      <c r="P73" s="317">
        <v>2.2599999999999998</v>
      </c>
      <c r="R73" s="317">
        <v>2.2599999999999998</v>
      </c>
    </row>
    <row r="74" spans="1:18" x14ac:dyDescent="0.3">
      <c r="A74" s="10" t="s">
        <v>844</v>
      </c>
      <c r="B74" s="7" t="s">
        <v>908</v>
      </c>
      <c r="C74" s="381">
        <v>43107</v>
      </c>
      <c r="D74" s="318" t="s">
        <v>24</v>
      </c>
      <c r="E74" s="318">
        <v>8.25</v>
      </c>
      <c r="F74" s="318">
        <v>9.7100000000000009</v>
      </c>
      <c r="G74" s="318">
        <v>60</v>
      </c>
      <c r="H74" s="318">
        <v>2.2000000000000002</v>
      </c>
      <c r="I74" s="318">
        <v>100254</v>
      </c>
      <c r="J74" s="318" t="s">
        <v>846</v>
      </c>
      <c r="K74" s="60">
        <v>29.39</v>
      </c>
      <c r="M74" s="60">
        <v>29</v>
      </c>
      <c r="N74" s="58">
        <v>2.88</v>
      </c>
      <c r="O74" s="317">
        <v>1.6368</v>
      </c>
      <c r="P74" s="317">
        <v>4.71</v>
      </c>
      <c r="R74" s="317">
        <v>4.71</v>
      </c>
    </row>
    <row r="75" spans="1:18" x14ac:dyDescent="0.3">
      <c r="A75" s="10" t="s">
        <v>844</v>
      </c>
      <c r="B75" s="7" t="s">
        <v>909</v>
      </c>
      <c r="C75" s="381">
        <v>63107</v>
      </c>
      <c r="D75" s="318" t="s">
        <v>24</v>
      </c>
      <c r="E75" s="318">
        <v>8.25</v>
      </c>
      <c r="F75" s="318">
        <v>9.7100000000000009</v>
      </c>
      <c r="G75" s="318">
        <v>60</v>
      </c>
      <c r="H75" s="318">
        <v>2.2000000000000002</v>
      </c>
      <c r="I75" s="318">
        <v>100254</v>
      </c>
      <c r="J75" s="318" t="s">
        <v>846</v>
      </c>
      <c r="K75" s="60">
        <v>29.55</v>
      </c>
      <c r="M75" s="60">
        <v>29.16</v>
      </c>
      <c r="N75" s="58">
        <v>2.88</v>
      </c>
      <c r="O75" s="317">
        <v>1.6368</v>
      </c>
      <c r="P75" s="317">
        <v>4.71</v>
      </c>
      <c r="R75" s="317">
        <v>4.71</v>
      </c>
    </row>
    <row r="76" spans="1:18" x14ac:dyDescent="0.3">
      <c r="A76" s="10" t="s">
        <v>844</v>
      </c>
      <c r="B76" s="7" t="s">
        <v>910</v>
      </c>
      <c r="C76" s="381">
        <v>73348</v>
      </c>
      <c r="D76" s="318" t="s">
        <v>24</v>
      </c>
      <c r="E76" s="318">
        <v>11.399999999999999</v>
      </c>
      <c r="F76" s="318">
        <v>14.73</v>
      </c>
      <c r="G76" s="318">
        <v>48</v>
      </c>
      <c r="H76" s="318">
        <v>3.8</v>
      </c>
      <c r="I76" s="318">
        <v>100254</v>
      </c>
      <c r="J76" s="318" t="s">
        <v>846</v>
      </c>
      <c r="K76" s="60">
        <v>34.93</v>
      </c>
      <c r="M76" s="60">
        <v>34.340000000000003</v>
      </c>
      <c r="N76" s="58">
        <v>2.69</v>
      </c>
      <c r="O76" s="317">
        <v>1.6368</v>
      </c>
      <c r="P76" s="317">
        <v>4.4000000000000004</v>
      </c>
      <c r="R76" s="317">
        <v>4.4000000000000004</v>
      </c>
    </row>
    <row r="77" spans="1:18" x14ac:dyDescent="0.3">
      <c r="A77" s="10" t="s">
        <v>844</v>
      </c>
      <c r="B77" s="7" t="s">
        <v>911</v>
      </c>
      <c r="C77" s="381">
        <v>73342</v>
      </c>
      <c r="D77" s="318" t="s">
        <v>24</v>
      </c>
      <c r="E77" s="318">
        <v>10.050000000000001</v>
      </c>
      <c r="F77" s="318">
        <v>13.38</v>
      </c>
      <c r="G77" s="318">
        <v>48</v>
      </c>
      <c r="H77" s="318">
        <v>3.35</v>
      </c>
      <c r="I77" s="318">
        <v>100254</v>
      </c>
      <c r="J77" s="318" t="s">
        <v>846</v>
      </c>
      <c r="K77" s="60">
        <v>31.14</v>
      </c>
      <c r="M77" s="60">
        <v>30.6</v>
      </c>
      <c r="N77" s="58">
        <v>2.35</v>
      </c>
      <c r="O77" s="317">
        <v>1.6368</v>
      </c>
      <c r="P77" s="317">
        <v>3.85</v>
      </c>
      <c r="R77" s="317">
        <v>3.85</v>
      </c>
    </row>
    <row r="78" spans="1:18" x14ac:dyDescent="0.3">
      <c r="A78" s="10" t="s">
        <v>844</v>
      </c>
      <c r="B78" s="7" t="s">
        <v>912</v>
      </c>
      <c r="C78" s="381">
        <v>73350</v>
      </c>
      <c r="D78" s="318" t="s">
        <v>24</v>
      </c>
      <c r="E78" s="318">
        <v>17.212500000000002</v>
      </c>
      <c r="F78" s="318">
        <v>20.85</v>
      </c>
      <c r="G78" s="318">
        <v>36</v>
      </c>
      <c r="H78" s="318">
        <v>7.65</v>
      </c>
      <c r="I78" s="318">
        <v>100254</v>
      </c>
      <c r="J78" s="318" t="s">
        <v>846</v>
      </c>
      <c r="K78" s="60">
        <v>50.83</v>
      </c>
      <c r="M78" s="60">
        <v>50</v>
      </c>
      <c r="N78" s="58">
        <v>4.51</v>
      </c>
      <c r="O78" s="317">
        <v>1.6368</v>
      </c>
      <c r="P78" s="317">
        <v>7.38</v>
      </c>
      <c r="R78" s="317">
        <v>7.38</v>
      </c>
    </row>
    <row r="79" spans="1:18" x14ac:dyDescent="0.3">
      <c r="A79" s="10" t="s">
        <v>844</v>
      </c>
      <c r="B79" s="7" t="s">
        <v>913</v>
      </c>
      <c r="C79" s="381">
        <v>59002</v>
      </c>
      <c r="D79" s="318" t="s">
        <v>24</v>
      </c>
      <c r="E79" s="318">
        <v>30.625</v>
      </c>
      <c r="F79" s="318">
        <v>32.39</v>
      </c>
      <c r="G79" s="318">
        <v>140</v>
      </c>
      <c r="H79" s="318">
        <v>3.5</v>
      </c>
      <c r="I79" s="318">
        <v>100254</v>
      </c>
      <c r="J79" s="318" t="s">
        <v>846</v>
      </c>
      <c r="K79" s="60">
        <v>51.3</v>
      </c>
      <c r="M79" s="60">
        <v>50</v>
      </c>
      <c r="N79" s="58">
        <v>5.31</v>
      </c>
      <c r="O79" s="317">
        <v>1.6368</v>
      </c>
      <c r="P79" s="317">
        <v>8.69</v>
      </c>
      <c r="R79" s="317">
        <v>8.69</v>
      </c>
    </row>
  </sheetData>
  <protectedRanges>
    <protectedRange password="8F60" sqref="S6" name="Calculations_40"/>
  </protectedRanges>
  <conditionalFormatting sqref="C4:C6">
    <cfRule type="duplicateValues" dxfId="264" priority="3"/>
  </conditionalFormatting>
  <conditionalFormatting sqref="D4:D6">
    <cfRule type="duplicateValues" dxfId="263" priority="4"/>
  </conditionalFormatting>
  <conditionalFormatting sqref="D1:D3">
    <cfRule type="duplicateValues" dxfId="262" priority="1"/>
  </conditionalFormatting>
  <conditionalFormatting sqref="E1:E3">
    <cfRule type="duplicateValues" dxfId="261" priority="2"/>
  </conditionalFormatting>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00"/>
  </sheetPr>
  <dimension ref="A1:U87"/>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1.5546875" style="10" customWidth="1"/>
    <col min="2" max="2" width="20.33203125" style="10" customWidth="1"/>
    <col min="3" max="3" width="27.33203125" style="10" bestFit="1" customWidth="1"/>
    <col min="4" max="6" width="10.33203125" style="318" bestFit="1" customWidth="1"/>
    <col min="7" max="7" width="8.44140625" style="318" bestFit="1" customWidth="1"/>
    <col min="8" max="8" width="7.44140625" style="318" bestFit="1" customWidth="1"/>
    <col min="9" max="9" width="9.33203125" style="318"/>
    <col min="10" max="10" width="22" style="318" bestFit="1" customWidth="1"/>
    <col min="11" max="11" width="22" style="318" customWidth="1"/>
    <col min="12" max="12" width="20.6640625" style="318" customWidth="1"/>
    <col min="13" max="13" width="21.6640625" style="318" customWidth="1"/>
    <col min="14" max="14" width="20.6640625" style="318" customWidth="1"/>
    <col min="15" max="15" width="10.33203125" style="58" bestFit="1" customWidth="1"/>
    <col min="16" max="17" width="8.5546875" style="317" bestFit="1" customWidth="1"/>
    <col min="18" max="18" width="5.6640625" style="59" customWidth="1"/>
    <col min="19" max="19" width="16" style="317" bestFit="1" customWidth="1"/>
    <col min="20" max="20" width="15.6640625" style="317" bestFit="1" customWidth="1"/>
    <col min="21" max="21" width="6.5546875" style="318" bestFit="1" customWidth="1"/>
    <col min="22" max="16384" width="9.33203125" style="10"/>
  </cols>
  <sheetData>
    <row r="1" spans="1:21" s="3" customFormat="1" x14ac:dyDescent="0.3">
      <c r="A1" s="1"/>
      <c r="B1" s="2" t="s">
        <v>42</v>
      </c>
      <c r="C1" s="2"/>
      <c r="D1" s="2"/>
      <c r="E1" s="26"/>
      <c r="F1" s="26"/>
      <c r="G1" s="26"/>
      <c r="H1" s="26"/>
      <c r="I1" s="26"/>
      <c r="J1" s="26"/>
      <c r="K1" s="26"/>
      <c r="L1" s="26"/>
      <c r="M1" s="26"/>
      <c r="N1" s="26"/>
      <c r="O1" s="27"/>
      <c r="P1" s="28"/>
      <c r="Q1" s="28"/>
      <c r="R1" s="29"/>
      <c r="S1" s="30"/>
      <c r="T1" s="31"/>
      <c r="U1" s="32"/>
    </row>
    <row r="2" spans="1:21" s="3" customFormat="1" x14ac:dyDescent="0.3">
      <c r="A2" s="4"/>
      <c r="B2" s="5" t="s">
        <v>41</v>
      </c>
      <c r="C2" s="5"/>
      <c r="D2" s="5"/>
      <c r="E2" s="33"/>
      <c r="F2" s="34"/>
      <c r="G2" s="34"/>
      <c r="H2" s="34"/>
      <c r="I2" s="34"/>
      <c r="J2" s="34"/>
      <c r="K2" s="34"/>
      <c r="L2" s="34"/>
      <c r="M2" s="34"/>
      <c r="N2" s="34"/>
      <c r="O2" s="35"/>
      <c r="P2" s="36"/>
      <c r="Q2" s="36"/>
      <c r="R2" s="37"/>
      <c r="S2" s="38"/>
      <c r="T2" s="39"/>
      <c r="U2" s="40"/>
    </row>
    <row r="3" spans="1:21" s="3" customFormat="1" x14ac:dyDescent="0.3">
      <c r="A3" s="4"/>
      <c r="B3" s="6" t="s">
        <v>0</v>
      </c>
      <c r="C3" s="6"/>
      <c r="D3" s="6"/>
      <c r="E3" s="41"/>
      <c r="F3" s="42"/>
      <c r="G3" s="42"/>
      <c r="H3" s="42"/>
      <c r="I3" s="42"/>
      <c r="J3" s="42"/>
      <c r="K3" s="42"/>
      <c r="L3" s="42"/>
      <c r="M3" s="42"/>
      <c r="N3" s="42"/>
      <c r="O3" s="43"/>
      <c r="P3" s="44"/>
      <c r="Q3" s="44"/>
      <c r="R3" s="45"/>
      <c r="S3" s="46"/>
      <c r="T3" s="39"/>
      <c r="U3" s="40"/>
    </row>
    <row r="4" spans="1:21" s="3" customFormat="1" ht="14.4" thickBot="1" x14ac:dyDescent="0.35">
      <c r="A4" s="4"/>
      <c r="B4" s="6"/>
      <c r="C4" s="6"/>
      <c r="D4" s="41"/>
      <c r="E4" s="42"/>
      <c r="F4" s="42"/>
      <c r="G4" s="42"/>
      <c r="H4" s="42"/>
      <c r="I4" s="42"/>
      <c r="J4" s="42"/>
      <c r="K4" s="42"/>
      <c r="L4" s="42"/>
      <c r="M4" s="42"/>
      <c r="N4" s="42"/>
      <c r="O4" s="43"/>
      <c r="P4" s="44"/>
      <c r="Q4" s="44"/>
      <c r="R4" s="45"/>
      <c r="S4" s="46"/>
      <c r="T4" s="39"/>
      <c r="U4" s="40"/>
    </row>
    <row r="5" spans="1:21" ht="15.75" customHeight="1" thickBot="1" x14ac:dyDescent="0.35">
      <c r="A5" s="7"/>
      <c r="B5" s="8"/>
      <c r="C5" s="9" t="s">
        <v>1</v>
      </c>
      <c r="D5" s="47"/>
      <c r="E5" s="48"/>
      <c r="F5" s="48"/>
      <c r="G5" s="48"/>
      <c r="H5" s="48"/>
      <c r="I5" s="48"/>
      <c r="J5" s="49"/>
      <c r="K5" s="49"/>
      <c r="L5" s="49"/>
      <c r="M5" s="49"/>
      <c r="N5" s="49"/>
      <c r="O5" s="50"/>
      <c r="P5" s="51"/>
      <c r="Q5" s="51"/>
      <c r="R5" s="52"/>
      <c r="S5" s="53" t="s">
        <v>14</v>
      </c>
      <c r="T5" s="54"/>
      <c r="U5" s="55"/>
    </row>
    <row r="6" spans="1:21" ht="83.4" thickBot="1" x14ac:dyDescent="0.35">
      <c r="A6" s="11" t="s">
        <v>3</v>
      </c>
      <c r="B6" s="12" t="s">
        <v>8</v>
      </c>
      <c r="C6" s="13" t="s">
        <v>18</v>
      </c>
      <c r="D6" s="14" t="s">
        <v>9</v>
      </c>
      <c r="E6" s="14" t="s">
        <v>5</v>
      </c>
      <c r="F6" s="14" t="s">
        <v>20</v>
      </c>
      <c r="G6" s="12" t="s">
        <v>38</v>
      </c>
      <c r="H6" s="14" t="s">
        <v>39</v>
      </c>
      <c r="I6" s="17" t="s">
        <v>10</v>
      </c>
      <c r="J6" s="14" t="s">
        <v>11</v>
      </c>
      <c r="K6" s="15" t="s">
        <v>914</v>
      </c>
      <c r="L6" s="15" t="s">
        <v>29</v>
      </c>
      <c r="M6" s="16" t="s">
        <v>30</v>
      </c>
      <c r="N6" s="15" t="s">
        <v>31</v>
      </c>
      <c r="O6" s="24" t="s">
        <v>28</v>
      </c>
      <c r="P6" s="20" t="s">
        <v>12</v>
      </c>
      <c r="Q6" s="20" t="s">
        <v>13</v>
      </c>
      <c r="R6" s="19"/>
      <c r="S6" s="20" t="s">
        <v>16</v>
      </c>
      <c r="T6" s="22" t="s">
        <v>17</v>
      </c>
      <c r="U6" s="15" t="s">
        <v>7</v>
      </c>
    </row>
    <row r="7" spans="1:21" x14ac:dyDescent="0.3">
      <c r="A7" s="10" t="s">
        <v>21</v>
      </c>
      <c r="B7" s="10" t="s">
        <v>22</v>
      </c>
      <c r="C7" s="10">
        <v>12345</v>
      </c>
      <c r="D7" s="318" t="s">
        <v>24</v>
      </c>
      <c r="E7" s="318">
        <v>13.2</v>
      </c>
      <c r="F7" s="318">
        <v>14.75</v>
      </c>
      <c r="G7" s="318">
        <v>50</v>
      </c>
      <c r="H7" s="318">
        <v>4.25</v>
      </c>
      <c r="I7" s="318">
        <v>100054</v>
      </c>
      <c r="J7" s="318" t="s">
        <v>25</v>
      </c>
      <c r="L7" s="317">
        <v>119</v>
      </c>
      <c r="M7" s="317">
        <v>117</v>
      </c>
      <c r="N7" s="317">
        <v>120</v>
      </c>
      <c r="O7" s="58">
        <v>45</v>
      </c>
      <c r="P7" s="317">
        <v>2</v>
      </c>
      <c r="Q7" s="317">
        <v>90</v>
      </c>
      <c r="S7" s="317">
        <v>90</v>
      </c>
      <c r="T7" s="317">
        <v>0</v>
      </c>
    </row>
    <row r="8" spans="1:21" x14ac:dyDescent="0.3">
      <c r="I8" s="318">
        <v>100036</v>
      </c>
      <c r="J8" s="318" t="s">
        <v>75</v>
      </c>
      <c r="L8" s="317"/>
      <c r="M8" s="317"/>
      <c r="N8" s="317"/>
      <c r="O8" s="58">
        <v>1</v>
      </c>
      <c r="P8" s="317">
        <v>1.5</v>
      </c>
      <c r="Q8" s="317">
        <v>1.5</v>
      </c>
      <c r="S8" s="317">
        <v>1.5</v>
      </c>
      <c r="T8" s="317">
        <v>0</v>
      </c>
    </row>
    <row r="9" spans="1:21" ht="14.4" x14ac:dyDescent="0.3">
      <c r="A9" s="10" t="s">
        <v>915</v>
      </c>
      <c r="B9" s="385" t="s">
        <v>916</v>
      </c>
      <c r="C9" s="70" t="s">
        <v>917</v>
      </c>
      <c r="D9" s="318" t="s">
        <v>24</v>
      </c>
      <c r="E9" s="318">
        <v>9.3699999999999992</v>
      </c>
      <c r="F9" s="318">
        <v>10.37</v>
      </c>
      <c r="G9" s="318">
        <v>100</v>
      </c>
      <c r="H9" s="318">
        <v>1.5</v>
      </c>
      <c r="I9" s="72">
        <v>110208</v>
      </c>
      <c r="J9" s="226" t="s">
        <v>918</v>
      </c>
      <c r="K9" s="386">
        <v>28.75</v>
      </c>
      <c r="O9" s="387">
        <v>3.93</v>
      </c>
      <c r="P9" s="388">
        <v>0.2293</v>
      </c>
      <c r="Q9" s="389">
        <v>0.9</v>
      </c>
      <c r="S9" s="389">
        <v>0.9</v>
      </c>
    </row>
    <row r="10" spans="1:21" ht="14.4" x14ac:dyDescent="0.3">
      <c r="I10" s="72">
        <v>100206</v>
      </c>
      <c r="J10" s="226" t="s">
        <v>919</v>
      </c>
      <c r="O10" s="387">
        <v>1.03</v>
      </c>
      <c r="P10" s="388">
        <v>0.72799999999999998</v>
      </c>
      <c r="Q10" s="389">
        <v>0.75</v>
      </c>
      <c r="S10" s="389">
        <v>0.75</v>
      </c>
    </row>
    <row r="11" spans="1:21" ht="14.4" x14ac:dyDescent="0.3">
      <c r="I11" s="72">
        <v>100046</v>
      </c>
      <c r="J11" s="226" t="s">
        <v>920</v>
      </c>
      <c r="O11" s="387">
        <v>1.55</v>
      </c>
      <c r="P11" s="388">
        <v>0.75790000000000002</v>
      </c>
      <c r="Q11" s="389">
        <v>1.17</v>
      </c>
      <c r="S11" s="389">
        <v>1.17</v>
      </c>
    </row>
    <row r="12" spans="1:21" ht="14.4" x14ac:dyDescent="0.3">
      <c r="I12" s="72">
        <v>100439</v>
      </c>
      <c r="J12" s="226" t="s">
        <v>921</v>
      </c>
      <c r="O12" s="387">
        <v>1.37</v>
      </c>
      <c r="P12" s="388">
        <v>0.5282</v>
      </c>
      <c r="Q12" s="389">
        <v>0.72</v>
      </c>
      <c r="S12" s="389">
        <v>0.72</v>
      </c>
    </row>
    <row r="14" spans="1:21" ht="14.4" x14ac:dyDescent="0.3">
      <c r="A14" s="10" t="s">
        <v>915</v>
      </c>
      <c r="B14" s="385" t="s">
        <v>922</v>
      </c>
      <c r="C14" s="70" t="s">
        <v>923</v>
      </c>
      <c r="D14" s="318" t="s">
        <v>24</v>
      </c>
      <c r="E14" s="318">
        <v>9.3699999999999992</v>
      </c>
      <c r="F14" s="318">
        <v>10.37</v>
      </c>
      <c r="G14" s="318">
        <v>100</v>
      </c>
      <c r="H14" s="318">
        <v>1.5</v>
      </c>
      <c r="I14" s="72">
        <v>110208</v>
      </c>
      <c r="J14" s="226" t="s">
        <v>918</v>
      </c>
      <c r="K14" s="386">
        <v>28.75</v>
      </c>
      <c r="O14" s="387">
        <v>3.71</v>
      </c>
      <c r="P14" s="388">
        <v>0.2293</v>
      </c>
      <c r="Q14" s="389">
        <v>0.85</v>
      </c>
      <c r="S14" s="389">
        <v>0.85</v>
      </c>
    </row>
    <row r="15" spans="1:21" ht="14.4" x14ac:dyDescent="0.3">
      <c r="I15" s="72">
        <v>100243</v>
      </c>
      <c r="J15" s="226" t="s">
        <v>924</v>
      </c>
      <c r="O15" s="387">
        <v>0.56000000000000005</v>
      </c>
      <c r="P15" s="388">
        <v>1.1314</v>
      </c>
      <c r="Q15" s="389">
        <v>0.63</v>
      </c>
      <c r="S15" s="389">
        <v>0.63</v>
      </c>
    </row>
    <row r="16" spans="1:21" ht="14.4" x14ac:dyDescent="0.3">
      <c r="I16" s="72">
        <v>100046</v>
      </c>
      <c r="J16" s="226" t="s">
        <v>920</v>
      </c>
      <c r="O16" s="387">
        <v>1.68</v>
      </c>
      <c r="P16" s="388">
        <v>0.75790000000000002</v>
      </c>
      <c r="Q16" s="389">
        <v>1.27</v>
      </c>
      <c r="S16" s="389">
        <v>1.27</v>
      </c>
    </row>
    <row r="17" spans="1:19" ht="14.4" x14ac:dyDescent="0.3">
      <c r="I17" s="72">
        <v>100439</v>
      </c>
      <c r="J17" s="226" t="s">
        <v>921</v>
      </c>
      <c r="O17" s="387">
        <v>1.41</v>
      </c>
      <c r="P17" s="388">
        <v>0.5282</v>
      </c>
      <c r="Q17" s="389">
        <v>0.74</v>
      </c>
      <c r="S17" s="389">
        <v>0.74</v>
      </c>
    </row>
    <row r="19" spans="1:19" ht="14.4" x14ac:dyDescent="0.3">
      <c r="A19" s="10" t="s">
        <v>915</v>
      </c>
      <c r="B19" s="390" t="s">
        <v>925</v>
      </c>
      <c r="C19" s="391" t="s">
        <v>926</v>
      </c>
      <c r="D19" s="318" t="s">
        <v>24</v>
      </c>
      <c r="E19" s="318">
        <v>9.3699999999999992</v>
      </c>
      <c r="F19" s="318">
        <v>10.37</v>
      </c>
      <c r="G19" s="318">
        <v>100</v>
      </c>
      <c r="H19" s="318">
        <v>1.5</v>
      </c>
      <c r="I19" s="72">
        <v>110208</v>
      </c>
      <c r="J19" s="226" t="s">
        <v>918</v>
      </c>
      <c r="K19" s="386">
        <v>28.75</v>
      </c>
      <c r="O19" s="387">
        <v>3.7</v>
      </c>
      <c r="P19" s="388">
        <v>0.2293</v>
      </c>
      <c r="Q19" s="389">
        <v>0.85</v>
      </c>
      <c r="S19" s="389">
        <v>0.85</v>
      </c>
    </row>
    <row r="20" spans="1:19" ht="14.4" x14ac:dyDescent="0.3">
      <c r="I20" s="72">
        <v>100237</v>
      </c>
      <c r="J20" s="226" t="s">
        <v>927</v>
      </c>
      <c r="O20" s="387">
        <v>1.1200000000000001</v>
      </c>
      <c r="P20" s="388">
        <v>0.76470000000000005</v>
      </c>
      <c r="Q20" s="389">
        <v>0.86</v>
      </c>
      <c r="S20" s="389">
        <v>0.86</v>
      </c>
    </row>
    <row r="21" spans="1:19" ht="14.4" x14ac:dyDescent="0.3">
      <c r="I21" s="72">
        <v>100046</v>
      </c>
      <c r="J21" s="226" t="s">
        <v>920</v>
      </c>
      <c r="O21" s="387">
        <v>1.68</v>
      </c>
      <c r="P21" s="388">
        <v>0.75790000000000002</v>
      </c>
      <c r="Q21" s="389">
        <v>1.27</v>
      </c>
      <c r="S21" s="389">
        <v>1.27</v>
      </c>
    </row>
    <row r="22" spans="1:19" ht="14.4" x14ac:dyDescent="0.3">
      <c r="I22" s="72">
        <v>100439</v>
      </c>
      <c r="J22" s="226" t="s">
        <v>921</v>
      </c>
      <c r="O22" s="387">
        <v>1.41</v>
      </c>
      <c r="P22" s="388">
        <v>0.5282</v>
      </c>
      <c r="Q22" s="389">
        <v>0.74</v>
      </c>
      <c r="S22" s="389">
        <v>0.74</v>
      </c>
    </row>
    <row r="24" spans="1:19" ht="14.4" x14ac:dyDescent="0.3">
      <c r="A24" s="10" t="s">
        <v>915</v>
      </c>
      <c r="B24" s="390" t="s">
        <v>928</v>
      </c>
      <c r="C24" s="392" t="s">
        <v>929</v>
      </c>
      <c r="D24" s="318" t="s">
        <v>24</v>
      </c>
      <c r="E24" s="318">
        <v>9.3699999999999992</v>
      </c>
      <c r="F24" s="318">
        <v>10.37</v>
      </c>
      <c r="G24" s="318">
        <v>100</v>
      </c>
      <c r="H24" s="318">
        <v>1.5</v>
      </c>
      <c r="I24" s="72">
        <v>110208</v>
      </c>
      <c r="J24" s="226" t="s">
        <v>918</v>
      </c>
      <c r="K24" s="386">
        <v>28.75</v>
      </c>
      <c r="O24" s="387">
        <v>3.8</v>
      </c>
      <c r="P24" s="388">
        <v>0.2293</v>
      </c>
      <c r="Q24" s="389">
        <v>0.87</v>
      </c>
      <c r="S24" s="389">
        <v>0.87</v>
      </c>
    </row>
    <row r="25" spans="1:19" ht="14.4" x14ac:dyDescent="0.3">
      <c r="I25" s="72">
        <v>100046</v>
      </c>
      <c r="J25" s="226" t="s">
        <v>920</v>
      </c>
      <c r="O25" s="387">
        <v>1.73</v>
      </c>
      <c r="P25" s="388">
        <v>0.75790000000000002</v>
      </c>
      <c r="Q25" s="389">
        <v>1.31</v>
      </c>
      <c r="S25" s="389">
        <v>1.31</v>
      </c>
    </row>
    <row r="26" spans="1:19" ht="14.4" x14ac:dyDescent="0.3">
      <c r="I26" s="72">
        <v>100439</v>
      </c>
      <c r="J26" s="226" t="s">
        <v>921</v>
      </c>
      <c r="O26" s="387">
        <v>1.47</v>
      </c>
      <c r="P26" s="388">
        <v>0.5282</v>
      </c>
      <c r="Q26" s="389">
        <v>0.78</v>
      </c>
      <c r="S26" s="389">
        <v>0.78</v>
      </c>
    </row>
    <row r="28" spans="1:19" ht="14.4" x14ac:dyDescent="0.3">
      <c r="A28" s="10" t="s">
        <v>915</v>
      </c>
      <c r="B28" s="390" t="s">
        <v>930</v>
      </c>
      <c r="C28" s="392" t="s">
        <v>931</v>
      </c>
      <c r="D28" s="318" t="s">
        <v>24</v>
      </c>
      <c r="E28" s="318">
        <v>9.3699999999999992</v>
      </c>
      <c r="F28" s="318">
        <v>10.37</v>
      </c>
      <c r="G28" s="318">
        <v>100</v>
      </c>
      <c r="H28" s="318">
        <v>1.5</v>
      </c>
      <c r="I28" s="72">
        <v>110208</v>
      </c>
      <c r="J28" s="226" t="s">
        <v>918</v>
      </c>
      <c r="K28" s="386">
        <v>28.75</v>
      </c>
      <c r="O28" s="393">
        <v>3.48</v>
      </c>
      <c r="P28" s="388">
        <v>0.2293</v>
      </c>
      <c r="Q28" s="389">
        <v>0.8</v>
      </c>
      <c r="S28" s="389">
        <v>0.8</v>
      </c>
    </row>
    <row r="29" spans="1:19" ht="14.4" x14ac:dyDescent="0.3">
      <c r="I29" s="72">
        <v>100046</v>
      </c>
      <c r="J29" s="226" t="s">
        <v>920</v>
      </c>
      <c r="O29" s="393">
        <v>1.82</v>
      </c>
      <c r="P29" s="388">
        <v>0.75790000000000002</v>
      </c>
      <c r="Q29" s="389">
        <v>1.38</v>
      </c>
      <c r="S29" s="389">
        <v>1.38</v>
      </c>
    </row>
    <row r="30" spans="1:19" ht="14.4" x14ac:dyDescent="0.3">
      <c r="I30" s="72">
        <v>100439</v>
      </c>
      <c r="J30" s="226" t="s">
        <v>921</v>
      </c>
      <c r="O30" s="393">
        <v>1.44</v>
      </c>
      <c r="P30" s="388">
        <v>0.5282</v>
      </c>
      <c r="Q30" s="389">
        <v>0.76</v>
      </c>
      <c r="S30" s="389">
        <v>0.76</v>
      </c>
    </row>
    <row r="32" spans="1:19" ht="14.4" x14ac:dyDescent="0.3">
      <c r="A32" s="10" t="s">
        <v>915</v>
      </c>
      <c r="B32" s="385" t="s">
        <v>932</v>
      </c>
      <c r="C32" s="70" t="s">
        <v>933</v>
      </c>
      <c r="D32" s="318" t="s">
        <v>24</v>
      </c>
      <c r="E32" s="318">
        <v>9.3699999999999992</v>
      </c>
      <c r="F32" s="318">
        <v>10.37</v>
      </c>
      <c r="G32" s="318">
        <v>100</v>
      </c>
      <c r="H32" s="318">
        <v>1.5</v>
      </c>
      <c r="I32" s="72">
        <v>110208</v>
      </c>
      <c r="J32" s="226" t="s">
        <v>918</v>
      </c>
      <c r="K32" s="386">
        <v>28.75</v>
      </c>
      <c r="O32" s="394">
        <v>3.4</v>
      </c>
      <c r="P32" s="388">
        <v>0.2293</v>
      </c>
      <c r="Q32" s="389">
        <v>0.78</v>
      </c>
      <c r="S32" s="389">
        <v>0.78</v>
      </c>
    </row>
    <row r="33" spans="1:19" ht="14.4" x14ac:dyDescent="0.3">
      <c r="I33" s="72">
        <v>100046</v>
      </c>
      <c r="J33" s="226" t="s">
        <v>920</v>
      </c>
      <c r="O33" s="394">
        <v>1.55</v>
      </c>
      <c r="P33" s="388">
        <v>0.75790000000000002</v>
      </c>
      <c r="Q33" s="389">
        <v>1.17</v>
      </c>
      <c r="S33" s="389">
        <v>1.17</v>
      </c>
    </row>
    <row r="34" spans="1:19" ht="14.4" x14ac:dyDescent="0.3">
      <c r="I34" s="72">
        <v>100439</v>
      </c>
      <c r="J34" s="226" t="s">
        <v>921</v>
      </c>
      <c r="O34" s="394">
        <v>1.37</v>
      </c>
      <c r="P34" s="388">
        <v>0.5282</v>
      </c>
      <c r="Q34" s="389">
        <v>0.72</v>
      </c>
      <c r="S34" s="389">
        <v>0.72</v>
      </c>
    </row>
    <row r="36" spans="1:19" ht="14.4" x14ac:dyDescent="0.3">
      <c r="A36" s="10" t="s">
        <v>915</v>
      </c>
      <c r="B36" s="395" t="s">
        <v>934</v>
      </c>
      <c r="C36" s="396" t="s">
        <v>935</v>
      </c>
      <c r="D36" s="318" t="s">
        <v>24</v>
      </c>
      <c r="E36" s="397">
        <v>11.25</v>
      </c>
      <c r="F36" s="397">
        <v>12.25</v>
      </c>
      <c r="G36" s="398">
        <v>60</v>
      </c>
      <c r="H36" s="398">
        <v>3</v>
      </c>
      <c r="I36" s="72">
        <v>110208</v>
      </c>
      <c r="J36" s="226" t="s">
        <v>918</v>
      </c>
      <c r="K36" s="386">
        <v>28.15</v>
      </c>
      <c r="O36" s="394">
        <v>4.32</v>
      </c>
      <c r="P36" s="388">
        <v>0.2293</v>
      </c>
      <c r="Q36" s="389">
        <v>0.99</v>
      </c>
      <c r="S36" s="389">
        <v>0.99</v>
      </c>
    </row>
    <row r="37" spans="1:19" ht="14.4" x14ac:dyDescent="0.3">
      <c r="I37" s="72">
        <v>100206</v>
      </c>
      <c r="J37" s="226" t="s">
        <v>919</v>
      </c>
      <c r="O37" s="394">
        <v>1.1499999999999999</v>
      </c>
      <c r="P37" s="388">
        <v>0.72799999999999998</v>
      </c>
      <c r="Q37" s="389">
        <v>0.84</v>
      </c>
      <c r="S37" s="389">
        <v>0.84</v>
      </c>
    </row>
    <row r="38" spans="1:19" ht="14.4" x14ac:dyDescent="0.3">
      <c r="I38" s="72">
        <v>100046</v>
      </c>
      <c r="J38" s="226" t="s">
        <v>920</v>
      </c>
      <c r="O38" s="394">
        <v>1.73</v>
      </c>
      <c r="P38" s="388">
        <v>0.75790000000000002</v>
      </c>
      <c r="Q38" s="389">
        <v>1.31</v>
      </c>
      <c r="S38" s="389">
        <v>1.31</v>
      </c>
    </row>
    <row r="39" spans="1:19" ht="14.4" x14ac:dyDescent="0.3">
      <c r="I39" s="72">
        <v>100439</v>
      </c>
      <c r="J39" s="226" t="s">
        <v>921</v>
      </c>
      <c r="O39" s="394">
        <v>1.51</v>
      </c>
      <c r="P39" s="388">
        <v>0.5282</v>
      </c>
      <c r="Q39" s="389">
        <v>0.8</v>
      </c>
      <c r="S39" s="389">
        <v>0.8</v>
      </c>
    </row>
    <row r="41" spans="1:19" ht="14.4" x14ac:dyDescent="0.3">
      <c r="A41" s="10" t="s">
        <v>915</v>
      </c>
      <c r="B41" s="385" t="s">
        <v>922</v>
      </c>
      <c r="C41" s="396" t="s">
        <v>936</v>
      </c>
      <c r="D41" s="318" t="s">
        <v>24</v>
      </c>
      <c r="E41" s="397">
        <v>11.25</v>
      </c>
      <c r="F41" s="397">
        <v>12.25</v>
      </c>
      <c r="G41" s="398">
        <v>60</v>
      </c>
      <c r="H41" s="398">
        <v>3</v>
      </c>
      <c r="I41" s="72">
        <v>110208</v>
      </c>
      <c r="J41" s="226" t="s">
        <v>918</v>
      </c>
      <c r="K41" s="386">
        <v>28.15</v>
      </c>
      <c r="O41" s="387">
        <v>4.46</v>
      </c>
      <c r="P41" s="388">
        <v>0.2293</v>
      </c>
      <c r="Q41" s="389">
        <v>1.02</v>
      </c>
      <c r="S41" s="389">
        <v>1.02</v>
      </c>
    </row>
    <row r="42" spans="1:19" ht="14.4" x14ac:dyDescent="0.3">
      <c r="I42" s="72">
        <v>100243</v>
      </c>
      <c r="J42" s="226" t="s">
        <v>924</v>
      </c>
      <c r="O42" s="387">
        <v>0.68</v>
      </c>
      <c r="P42" s="388">
        <v>1.1314</v>
      </c>
      <c r="Q42" s="389">
        <v>0.77</v>
      </c>
      <c r="S42" s="389">
        <v>0.77</v>
      </c>
    </row>
    <row r="43" spans="1:19" ht="14.4" x14ac:dyDescent="0.3">
      <c r="I43" s="72">
        <v>100046</v>
      </c>
      <c r="J43" s="226" t="s">
        <v>920</v>
      </c>
      <c r="O43" s="387">
        <v>2.0299999999999998</v>
      </c>
      <c r="P43" s="388">
        <v>0.75790000000000002</v>
      </c>
      <c r="Q43" s="389">
        <v>1.54</v>
      </c>
      <c r="S43" s="389">
        <v>1.54</v>
      </c>
    </row>
    <row r="44" spans="1:19" ht="14.4" x14ac:dyDescent="0.3">
      <c r="I44" s="72">
        <v>100439</v>
      </c>
      <c r="J44" s="226" t="s">
        <v>921</v>
      </c>
      <c r="O44" s="387">
        <v>1.71</v>
      </c>
      <c r="P44" s="388">
        <v>0.5282</v>
      </c>
      <c r="Q44" s="389">
        <v>0.9</v>
      </c>
      <c r="S44" s="389">
        <v>0.9</v>
      </c>
    </row>
    <row r="46" spans="1:19" ht="14.4" x14ac:dyDescent="0.3">
      <c r="A46" s="10" t="s">
        <v>915</v>
      </c>
      <c r="B46" s="390" t="s">
        <v>925</v>
      </c>
      <c r="C46" s="391" t="s">
        <v>937</v>
      </c>
      <c r="D46" s="318" t="s">
        <v>24</v>
      </c>
      <c r="E46" s="397">
        <v>11.25</v>
      </c>
      <c r="F46" s="397">
        <v>12.25</v>
      </c>
      <c r="G46" s="398">
        <v>60</v>
      </c>
      <c r="H46" s="398">
        <v>3</v>
      </c>
      <c r="I46" s="72">
        <v>110208</v>
      </c>
      <c r="J46" s="226" t="s">
        <v>918</v>
      </c>
      <c r="K46" s="386">
        <v>28.15</v>
      </c>
      <c r="O46" s="387">
        <v>4.24</v>
      </c>
      <c r="P46" s="388">
        <v>0.2293</v>
      </c>
      <c r="Q46" s="389">
        <v>0.97</v>
      </c>
      <c r="S46" s="389">
        <v>0.97</v>
      </c>
    </row>
    <row r="47" spans="1:19" ht="14.4" x14ac:dyDescent="0.3">
      <c r="I47" s="72">
        <v>100237</v>
      </c>
      <c r="J47" s="226" t="s">
        <v>927</v>
      </c>
      <c r="O47" s="387">
        <v>1.26</v>
      </c>
      <c r="P47" s="388">
        <v>0.76470000000000005</v>
      </c>
      <c r="Q47" s="389">
        <v>0.96</v>
      </c>
      <c r="S47" s="389">
        <v>0.96</v>
      </c>
    </row>
    <row r="48" spans="1:19" ht="14.4" x14ac:dyDescent="0.3">
      <c r="I48" s="72">
        <v>100046</v>
      </c>
      <c r="J48" s="226" t="s">
        <v>920</v>
      </c>
      <c r="O48" s="387">
        <v>1.9</v>
      </c>
      <c r="P48" s="388">
        <v>0.75790000000000002</v>
      </c>
      <c r="Q48" s="389">
        <v>1.44</v>
      </c>
      <c r="S48" s="389">
        <v>1.44</v>
      </c>
    </row>
    <row r="49" spans="1:19" ht="14.4" x14ac:dyDescent="0.3">
      <c r="I49" s="72">
        <v>100439</v>
      </c>
      <c r="J49" s="226" t="s">
        <v>921</v>
      </c>
      <c r="O49" s="387">
        <v>1.61</v>
      </c>
      <c r="P49" s="388">
        <v>0.5282</v>
      </c>
      <c r="Q49" s="389">
        <v>0.85</v>
      </c>
      <c r="S49" s="389">
        <v>0.85</v>
      </c>
    </row>
    <row r="51" spans="1:19" ht="14.4" x14ac:dyDescent="0.3">
      <c r="A51" s="10" t="s">
        <v>915</v>
      </c>
      <c r="B51" s="390" t="s">
        <v>928</v>
      </c>
      <c r="C51" s="392" t="s">
        <v>938</v>
      </c>
      <c r="D51" s="318" t="s">
        <v>24</v>
      </c>
      <c r="E51" s="397">
        <v>11.25</v>
      </c>
      <c r="F51" s="397">
        <v>12.25</v>
      </c>
      <c r="G51" s="398">
        <v>60</v>
      </c>
      <c r="H51" s="398">
        <v>3</v>
      </c>
      <c r="I51" s="72">
        <v>110208</v>
      </c>
      <c r="J51" s="226" t="s">
        <v>918</v>
      </c>
      <c r="K51" s="386">
        <v>28.15</v>
      </c>
      <c r="O51" s="387">
        <v>4.24</v>
      </c>
      <c r="P51" s="388">
        <v>0.2293</v>
      </c>
      <c r="Q51" s="389">
        <v>0.97</v>
      </c>
      <c r="S51" s="389">
        <v>0.97</v>
      </c>
    </row>
    <row r="52" spans="1:19" ht="14.4" x14ac:dyDescent="0.3">
      <c r="I52" s="72">
        <v>100046</v>
      </c>
      <c r="J52" s="226" t="s">
        <v>920</v>
      </c>
      <c r="O52" s="387">
        <v>1.9</v>
      </c>
      <c r="P52" s="388">
        <v>0.75790000000000002</v>
      </c>
      <c r="Q52" s="389">
        <v>1.44</v>
      </c>
      <c r="S52" s="389">
        <v>1.44</v>
      </c>
    </row>
    <row r="53" spans="1:19" ht="14.4" x14ac:dyDescent="0.3">
      <c r="I53" s="72">
        <v>100439</v>
      </c>
      <c r="J53" s="226" t="s">
        <v>921</v>
      </c>
      <c r="O53" s="387">
        <v>1.6</v>
      </c>
      <c r="P53" s="388">
        <v>0.5282</v>
      </c>
      <c r="Q53" s="389">
        <v>0.85</v>
      </c>
      <c r="S53" s="389">
        <v>0.85</v>
      </c>
    </row>
    <row r="55" spans="1:19" ht="14.4" x14ac:dyDescent="0.3">
      <c r="A55" s="10" t="s">
        <v>915</v>
      </c>
      <c r="B55" s="390" t="s">
        <v>930</v>
      </c>
      <c r="C55" s="392" t="s">
        <v>939</v>
      </c>
      <c r="D55" s="318" t="s">
        <v>24</v>
      </c>
      <c r="E55" s="397">
        <v>11.25</v>
      </c>
      <c r="F55" s="397">
        <v>12.25</v>
      </c>
      <c r="G55" s="398">
        <v>60</v>
      </c>
      <c r="H55" s="398">
        <v>3</v>
      </c>
      <c r="I55" s="72">
        <v>110208</v>
      </c>
      <c r="J55" s="226" t="s">
        <v>918</v>
      </c>
      <c r="K55" s="386">
        <v>28.15</v>
      </c>
      <c r="O55" s="393">
        <v>4.1500000000000004</v>
      </c>
      <c r="P55" s="388">
        <v>0.2293</v>
      </c>
      <c r="Q55" s="389">
        <v>0.95</v>
      </c>
      <c r="S55" s="389">
        <v>0.95</v>
      </c>
    </row>
    <row r="56" spans="1:19" ht="14.4" x14ac:dyDescent="0.3">
      <c r="I56" s="72">
        <v>100046</v>
      </c>
      <c r="J56" s="226" t="s">
        <v>920</v>
      </c>
      <c r="O56" s="393">
        <v>2.1800000000000002</v>
      </c>
      <c r="P56" s="388">
        <v>0.75790000000000002</v>
      </c>
      <c r="Q56" s="389">
        <v>1.65</v>
      </c>
      <c r="S56" s="389">
        <v>1.65</v>
      </c>
    </row>
    <row r="57" spans="1:19" ht="14.4" x14ac:dyDescent="0.3">
      <c r="I57" s="72">
        <v>100439</v>
      </c>
      <c r="J57" s="226" t="s">
        <v>921</v>
      </c>
      <c r="O57" s="393">
        <v>1.69</v>
      </c>
      <c r="P57" s="388">
        <v>0.5282</v>
      </c>
      <c r="Q57" s="389">
        <v>0.89</v>
      </c>
      <c r="S57" s="389">
        <v>0.89</v>
      </c>
    </row>
    <row r="59" spans="1:19" ht="14.4" x14ac:dyDescent="0.3">
      <c r="A59" s="10" t="s">
        <v>915</v>
      </c>
      <c r="B59" s="390" t="s">
        <v>940</v>
      </c>
      <c r="C59" s="392" t="s">
        <v>941</v>
      </c>
      <c r="D59" s="318" t="s">
        <v>24</v>
      </c>
      <c r="E59" s="397">
        <v>11.25</v>
      </c>
      <c r="F59" s="397">
        <v>12.25</v>
      </c>
      <c r="G59" s="398">
        <v>60</v>
      </c>
      <c r="H59" s="398">
        <v>3</v>
      </c>
      <c r="I59" s="72">
        <v>110208</v>
      </c>
      <c r="J59" s="226" t="s">
        <v>918</v>
      </c>
      <c r="K59" s="386">
        <v>29</v>
      </c>
      <c r="O59" s="393">
        <v>4.3099999999999996</v>
      </c>
      <c r="P59" s="388">
        <v>0.2293</v>
      </c>
      <c r="Q59" s="389">
        <v>0.99</v>
      </c>
      <c r="S59" s="389">
        <v>0.99</v>
      </c>
    </row>
    <row r="60" spans="1:19" ht="14.4" x14ac:dyDescent="0.3">
      <c r="I60" s="72">
        <v>100046</v>
      </c>
      <c r="J60" s="226" t="s">
        <v>920</v>
      </c>
      <c r="O60" s="393">
        <v>2.29</v>
      </c>
      <c r="P60" s="388">
        <v>0.75790000000000002</v>
      </c>
      <c r="Q60" s="389">
        <v>1.74</v>
      </c>
      <c r="S60" s="389">
        <v>1.74</v>
      </c>
    </row>
    <row r="61" spans="1:19" ht="14.4" x14ac:dyDescent="0.3">
      <c r="I61" s="72">
        <v>100439</v>
      </c>
      <c r="J61" s="226" t="s">
        <v>921</v>
      </c>
      <c r="O61" s="393">
        <v>1.83</v>
      </c>
      <c r="P61" s="388">
        <v>0.5282</v>
      </c>
      <c r="Q61" s="389">
        <v>0.97</v>
      </c>
      <c r="S61" s="389">
        <v>0.97</v>
      </c>
    </row>
    <row r="63" spans="1:19" ht="14.4" x14ac:dyDescent="0.3">
      <c r="A63" s="10" t="s">
        <v>915</v>
      </c>
      <c r="B63" s="385" t="s">
        <v>942</v>
      </c>
      <c r="C63" s="70" t="s">
        <v>943</v>
      </c>
      <c r="D63" s="318" t="s">
        <v>24</v>
      </c>
      <c r="E63" s="397">
        <v>11.25</v>
      </c>
      <c r="F63" s="397">
        <v>12.25</v>
      </c>
      <c r="G63" s="398">
        <v>60</v>
      </c>
      <c r="H63" s="398">
        <v>3</v>
      </c>
      <c r="I63" s="72">
        <v>110208</v>
      </c>
      <c r="J63" s="226" t="s">
        <v>918</v>
      </c>
      <c r="K63" s="386">
        <v>29</v>
      </c>
      <c r="O63" s="387">
        <v>4.46</v>
      </c>
      <c r="P63" s="388">
        <v>0.2293</v>
      </c>
      <c r="Q63" s="389">
        <v>1.02</v>
      </c>
      <c r="S63" s="389">
        <v>1.02</v>
      </c>
    </row>
    <row r="64" spans="1:19" ht="14.4" x14ac:dyDescent="0.3">
      <c r="I64" s="72">
        <v>100243</v>
      </c>
      <c r="J64" s="226" t="s">
        <v>924</v>
      </c>
      <c r="O64" s="387">
        <v>0.68</v>
      </c>
      <c r="P64" s="388">
        <v>1.1314</v>
      </c>
      <c r="Q64" s="389">
        <v>0.77</v>
      </c>
      <c r="S64" s="389">
        <v>0.77</v>
      </c>
    </row>
    <row r="65" spans="1:19" ht="14.4" x14ac:dyDescent="0.3">
      <c r="I65" s="72">
        <v>100046</v>
      </c>
      <c r="J65" s="226" t="s">
        <v>920</v>
      </c>
      <c r="O65" s="387">
        <v>2.0299999999999998</v>
      </c>
      <c r="P65" s="388">
        <v>0.75790000000000002</v>
      </c>
      <c r="Q65" s="389">
        <v>1.54</v>
      </c>
      <c r="S65" s="389">
        <v>1.54</v>
      </c>
    </row>
    <row r="66" spans="1:19" ht="14.4" x14ac:dyDescent="0.3">
      <c r="I66" s="72">
        <v>100439</v>
      </c>
      <c r="J66" s="226" t="s">
        <v>921</v>
      </c>
      <c r="O66" s="387">
        <v>1.71</v>
      </c>
      <c r="P66" s="388">
        <v>0.5282</v>
      </c>
      <c r="Q66" s="389">
        <v>0.9</v>
      </c>
      <c r="S66" s="389">
        <v>0.9</v>
      </c>
    </row>
    <row r="68" spans="1:19" ht="14.4" x14ac:dyDescent="0.3">
      <c r="A68" s="10" t="s">
        <v>915</v>
      </c>
      <c r="B68" s="385" t="s">
        <v>932</v>
      </c>
      <c r="C68" s="70" t="s">
        <v>944</v>
      </c>
      <c r="D68" s="318" t="s">
        <v>24</v>
      </c>
      <c r="E68" s="397">
        <v>11.25</v>
      </c>
      <c r="F68" s="397">
        <v>12.25</v>
      </c>
      <c r="G68" s="398">
        <v>60</v>
      </c>
      <c r="H68" s="398">
        <v>3</v>
      </c>
      <c r="I68" s="72">
        <v>110208</v>
      </c>
      <c r="J68" s="226" t="s">
        <v>918</v>
      </c>
      <c r="K68" s="386">
        <v>28.15</v>
      </c>
      <c r="O68" s="394">
        <v>3.89</v>
      </c>
      <c r="P68" s="388">
        <v>0.2293</v>
      </c>
      <c r="Q68" s="389">
        <v>0.89</v>
      </c>
      <c r="S68" s="389">
        <v>0.89</v>
      </c>
    </row>
    <row r="69" spans="1:19" ht="14.4" x14ac:dyDescent="0.3">
      <c r="I69" s="72">
        <v>100046</v>
      </c>
      <c r="J69" s="226" t="s">
        <v>920</v>
      </c>
      <c r="O69" s="394">
        <v>1.76</v>
      </c>
      <c r="P69" s="388">
        <v>0.75790000000000002</v>
      </c>
      <c r="Q69" s="389">
        <v>1.33</v>
      </c>
      <c r="S69" s="389">
        <v>1.33</v>
      </c>
    </row>
    <row r="70" spans="1:19" ht="14.4" x14ac:dyDescent="0.3">
      <c r="I70" s="72">
        <v>100439</v>
      </c>
      <c r="J70" s="226" t="s">
        <v>921</v>
      </c>
      <c r="O70" s="394">
        <v>1.52</v>
      </c>
      <c r="P70" s="388">
        <v>0.5282</v>
      </c>
      <c r="Q70" s="389">
        <v>0.8</v>
      </c>
      <c r="S70" s="389">
        <v>0.8</v>
      </c>
    </row>
    <row r="72" spans="1:19" ht="14.4" x14ac:dyDescent="0.3">
      <c r="A72" s="10" t="s">
        <v>915</v>
      </c>
      <c r="B72" s="385" t="s">
        <v>945</v>
      </c>
      <c r="C72" s="70" t="s">
        <v>946</v>
      </c>
      <c r="D72" s="318" t="s">
        <v>24</v>
      </c>
      <c r="E72" s="397">
        <v>11.25</v>
      </c>
      <c r="F72" s="397">
        <v>12.25</v>
      </c>
      <c r="G72" s="398">
        <v>60</v>
      </c>
      <c r="H72" s="398">
        <v>3</v>
      </c>
      <c r="I72" s="72">
        <v>110208</v>
      </c>
      <c r="J72" s="226" t="s">
        <v>918</v>
      </c>
      <c r="K72" s="386">
        <v>28.15</v>
      </c>
      <c r="O72" s="393">
        <v>4.3099999999999996</v>
      </c>
      <c r="P72" s="388">
        <v>0.2293</v>
      </c>
      <c r="Q72" s="389">
        <v>0.99</v>
      </c>
      <c r="S72" s="389">
        <v>0.99</v>
      </c>
    </row>
    <row r="73" spans="1:19" ht="14.4" x14ac:dyDescent="0.3">
      <c r="I73" s="72">
        <v>100317</v>
      </c>
      <c r="J73" s="399" t="s">
        <v>947</v>
      </c>
      <c r="O73" s="393">
        <v>1.1200000000000001</v>
      </c>
      <c r="P73" s="388">
        <v>0.75770000000000004</v>
      </c>
      <c r="Q73" s="389">
        <v>0.85</v>
      </c>
      <c r="S73" s="389">
        <v>0.85</v>
      </c>
    </row>
    <row r="74" spans="1:19" ht="14.4" x14ac:dyDescent="0.3">
      <c r="I74" s="72">
        <v>100046</v>
      </c>
      <c r="J74" s="226" t="s">
        <v>920</v>
      </c>
      <c r="O74" s="393">
        <v>1.68</v>
      </c>
      <c r="P74" s="388">
        <v>0.75790000000000002</v>
      </c>
      <c r="Q74" s="389">
        <v>1.27</v>
      </c>
      <c r="S74" s="389">
        <v>1.27</v>
      </c>
    </row>
    <row r="75" spans="1:19" ht="14.4" x14ac:dyDescent="0.3">
      <c r="I75" s="72">
        <v>100439</v>
      </c>
      <c r="J75" s="226" t="s">
        <v>921</v>
      </c>
      <c r="O75" s="393">
        <v>1.41</v>
      </c>
      <c r="P75" s="388">
        <v>0.5282</v>
      </c>
      <c r="Q75" s="389">
        <v>0.74</v>
      </c>
      <c r="S75" s="389">
        <v>0.74</v>
      </c>
    </row>
    <row r="77" spans="1:19" ht="14.4" x14ac:dyDescent="0.3">
      <c r="A77" s="10" t="s">
        <v>915</v>
      </c>
      <c r="B77" s="385" t="s">
        <v>948</v>
      </c>
      <c r="C77" s="70" t="s">
        <v>949</v>
      </c>
      <c r="D77" s="318" t="s">
        <v>24</v>
      </c>
      <c r="E77" s="397">
        <v>11.25</v>
      </c>
      <c r="F77" s="397">
        <v>12.25</v>
      </c>
      <c r="G77" s="398">
        <v>72</v>
      </c>
      <c r="H77" s="398">
        <v>2.5</v>
      </c>
      <c r="I77" s="72">
        <v>110208</v>
      </c>
      <c r="J77" s="226" t="s">
        <v>918</v>
      </c>
      <c r="K77" s="386">
        <v>31.75</v>
      </c>
      <c r="O77" s="394">
        <v>5.76</v>
      </c>
      <c r="P77" s="388">
        <v>0.2293</v>
      </c>
      <c r="Q77" s="389">
        <v>1.32</v>
      </c>
      <c r="S77" s="389">
        <v>1.32</v>
      </c>
    </row>
    <row r="78" spans="1:19" ht="14.4" x14ac:dyDescent="0.3">
      <c r="I78" s="72">
        <v>100046</v>
      </c>
      <c r="J78" s="226" t="s">
        <v>920</v>
      </c>
      <c r="O78" s="394">
        <v>0.23</v>
      </c>
      <c r="P78" s="388">
        <v>0.75790000000000002</v>
      </c>
      <c r="Q78" s="389">
        <v>0.17</v>
      </c>
      <c r="S78" s="389">
        <v>0.17</v>
      </c>
    </row>
    <row r="79" spans="1:19" ht="14.4" x14ac:dyDescent="0.3">
      <c r="I79" s="72">
        <v>100439</v>
      </c>
      <c r="J79" s="226" t="s">
        <v>921</v>
      </c>
      <c r="O79" s="394">
        <v>0.85</v>
      </c>
      <c r="P79" s="388">
        <v>0.5282</v>
      </c>
      <c r="Q79" s="389">
        <v>0.45</v>
      </c>
      <c r="S79" s="389">
        <v>0.45</v>
      </c>
    </row>
    <row r="81" spans="1:19" ht="14.4" x14ac:dyDescent="0.3">
      <c r="A81" s="10" t="s">
        <v>915</v>
      </c>
      <c r="B81" s="385" t="s">
        <v>948</v>
      </c>
      <c r="C81" s="70" t="s">
        <v>950</v>
      </c>
      <c r="D81" s="318" t="s">
        <v>24</v>
      </c>
      <c r="E81" s="400">
        <v>13.5</v>
      </c>
      <c r="F81" s="401">
        <v>14.5</v>
      </c>
      <c r="G81" s="401">
        <v>72</v>
      </c>
      <c r="H81" s="401">
        <v>3</v>
      </c>
      <c r="I81" s="72">
        <v>110208</v>
      </c>
      <c r="J81" s="226" t="s">
        <v>918</v>
      </c>
      <c r="K81" s="386">
        <v>32.75</v>
      </c>
      <c r="O81" s="394">
        <v>6.92</v>
      </c>
      <c r="P81" s="388">
        <v>0.2293</v>
      </c>
      <c r="Q81" s="389">
        <v>1.59</v>
      </c>
      <c r="S81" s="389">
        <v>1.59</v>
      </c>
    </row>
    <row r="82" spans="1:19" ht="14.4" x14ac:dyDescent="0.3">
      <c r="I82" s="72">
        <v>100046</v>
      </c>
      <c r="J82" s="226" t="s">
        <v>920</v>
      </c>
      <c r="O82" s="394">
        <v>0.28000000000000003</v>
      </c>
      <c r="P82" s="388">
        <v>0.75790000000000002</v>
      </c>
      <c r="Q82" s="389">
        <v>0.21</v>
      </c>
      <c r="S82" s="389">
        <v>0.21</v>
      </c>
    </row>
    <row r="83" spans="1:19" ht="14.4" x14ac:dyDescent="0.3">
      <c r="I83" s="72">
        <v>100439</v>
      </c>
      <c r="J83" s="226" t="s">
        <v>921</v>
      </c>
      <c r="O83" s="394">
        <v>1.01</v>
      </c>
      <c r="P83" s="388">
        <v>0.5282</v>
      </c>
      <c r="Q83" s="389">
        <v>0.53</v>
      </c>
      <c r="S83" s="389">
        <v>0.53</v>
      </c>
    </row>
    <row r="85" spans="1:19" ht="14.4" x14ac:dyDescent="0.3">
      <c r="A85" s="10" t="s">
        <v>915</v>
      </c>
      <c r="B85" s="385" t="s">
        <v>951</v>
      </c>
      <c r="C85" s="70" t="s">
        <v>952</v>
      </c>
      <c r="D85" s="318" t="s">
        <v>24</v>
      </c>
      <c r="E85" s="400">
        <v>18</v>
      </c>
      <c r="F85" s="401">
        <v>19</v>
      </c>
      <c r="G85" s="401">
        <v>144</v>
      </c>
      <c r="H85" s="401">
        <v>2</v>
      </c>
      <c r="I85" s="72">
        <v>110208</v>
      </c>
      <c r="J85" s="226" t="s">
        <v>918</v>
      </c>
      <c r="K85" s="386">
        <v>47.5</v>
      </c>
      <c r="O85" s="394">
        <v>5.49</v>
      </c>
      <c r="P85" s="388">
        <v>0.2293</v>
      </c>
      <c r="Q85" s="389">
        <v>1.26</v>
      </c>
      <c r="S85" s="389">
        <v>1.26</v>
      </c>
    </row>
    <row r="86" spans="1:19" ht="14.4" x14ac:dyDescent="0.3">
      <c r="I86" s="72">
        <v>100046</v>
      </c>
      <c r="J86" s="226" t="s">
        <v>920</v>
      </c>
      <c r="O86" s="394">
        <v>0.31</v>
      </c>
      <c r="P86" s="388">
        <v>0.75790000000000002</v>
      </c>
      <c r="Q86" s="389">
        <v>0.23</v>
      </c>
      <c r="S86" s="389">
        <v>0.23</v>
      </c>
    </row>
    <row r="87" spans="1:19" ht="14.4" x14ac:dyDescent="0.3">
      <c r="I87" s="72">
        <v>100439</v>
      </c>
      <c r="J87" s="226" t="s">
        <v>921</v>
      </c>
      <c r="O87" s="394">
        <v>2.74</v>
      </c>
      <c r="P87" s="388">
        <v>0.5282</v>
      </c>
      <c r="Q87" s="389">
        <v>1.45</v>
      </c>
      <c r="S87" s="389">
        <v>1.45</v>
      </c>
    </row>
  </sheetData>
  <protectedRanges>
    <protectedRange password="8F60" sqref="T6" name="Calculations_40"/>
  </protectedRanges>
  <conditionalFormatting sqref="C4:C6">
    <cfRule type="duplicateValues" dxfId="260" priority="3"/>
  </conditionalFormatting>
  <conditionalFormatting sqref="D4:D6">
    <cfRule type="duplicateValues" dxfId="259" priority="4"/>
  </conditionalFormatting>
  <conditionalFormatting sqref="D1:D3">
    <cfRule type="duplicateValues" dxfId="258" priority="1"/>
  </conditionalFormatting>
  <conditionalFormatting sqref="E1:E3">
    <cfRule type="duplicateValues" dxfId="257" priority="2"/>
  </conditionalFormatting>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C000"/>
    <pageSetUpPr fitToPage="1"/>
  </sheetPr>
  <dimension ref="A1:T65"/>
  <sheetViews>
    <sheetView zoomScaleNormal="10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45.109375" style="10" customWidth="1"/>
    <col min="3" max="3" width="26.5546875" style="10" bestFit="1" customWidth="1"/>
    <col min="4" max="4" width="10.109375" style="318" bestFit="1" customWidth="1"/>
    <col min="5" max="6" width="10.33203125" style="318" bestFit="1" customWidth="1"/>
    <col min="7" max="7" width="8.44140625" style="318" bestFit="1" customWidth="1"/>
    <col min="8" max="8" width="7.44140625" style="318" bestFit="1" customWidth="1"/>
    <col min="9" max="9" width="9.33203125" style="318"/>
    <col min="10" max="10" width="22" style="318" bestFit="1" customWidth="1"/>
    <col min="11" max="11" width="20.6640625" style="318" customWidth="1"/>
    <col min="12" max="12" width="21.6640625" style="318" customWidth="1"/>
    <col min="13" max="13" width="20.6640625" style="318" customWidth="1"/>
    <col min="14" max="14" width="10.33203125" style="58" bestFit="1" customWidth="1"/>
    <col min="15" max="16" width="8.5546875" style="317" bestFit="1" customWidth="1"/>
    <col min="17" max="17" width="5.6640625" style="59" customWidth="1"/>
    <col min="18" max="18" width="16" style="317" bestFit="1" customWidth="1"/>
    <col min="19" max="19" width="15.6640625" style="317" bestFit="1" customWidth="1"/>
    <col min="20" max="20" width="6.5546875" style="318"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402" t="s">
        <v>953</v>
      </c>
      <c r="B7" s="10" t="s">
        <v>954</v>
      </c>
      <c r="C7" s="10" t="s">
        <v>955</v>
      </c>
      <c r="D7" s="318" t="s">
        <v>24</v>
      </c>
      <c r="E7" s="318">
        <v>24.57</v>
      </c>
      <c r="F7" s="318">
        <v>29.48</v>
      </c>
      <c r="G7" s="318">
        <v>72</v>
      </c>
      <c r="H7" s="318">
        <v>5.46</v>
      </c>
      <c r="I7" s="318">
        <v>110244</v>
      </c>
      <c r="J7" s="318" t="s">
        <v>956</v>
      </c>
      <c r="K7" s="403">
        <v>58</v>
      </c>
      <c r="L7" s="403">
        <v>58</v>
      </c>
      <c r="M7" s="403">
        <v>58</v>
      </c>
      <c r="N7" s="58">
        <v>9.36</v>
      </c>
      <c r="O7" s="317">
        <v>1.6629</v>
      </c>
      <c r="P7" s="317">
        <f>(O7*N7)</f>
        <v>15.564743999999999</v>
      </c>
      <c r="R7" s="317">
        <v>15.564743999999999</v>
      </c>
      <c r="S7" s="317">
        <v>0</v>
      </c>
    </row>
    <row r="8" spans="1:20" x14ac:dyDescent="0.3">
      <c r="A8" s="402" t="s">
        <v>953</v>
      </c>
      <c r="B8" s="10" t="s">
        <v>957</v>
      </c>
      <c r="C8" s="10" t="s">
        <v>958</v>
      </c>
      <c r="D8" s="318" t="s">
        <v>24</v>
      </c>
      <c r="E8" s="318">
        <v>24.57</v>
      </c>
      <c r="F8" s="318">
        <v>29.48</v>
      </c>
      <c r="G8" s="318">
        <v>72</v>
      </c>
      <c r="H8" s="318">
        <v>5.46</v>
      </c>
      <c r="I8" s="318">
        <v>110244</v>
      </c>
      <c r="J8" s="318" t="s">
        <v>956</v>
      </c>
      <c r="K8" s="403">
        <v>61.7</v>
      </c>
      <c r="L8" s="403">
        <v>61.7</v>
      </c>
      <c r="M8" s="403">
        <v>61.7</v>
      </c>
      <c r="N8" s="58">
        <v>8.33</v>
      </c>
      <c r="O8" s="317">
        <v>1.6629</v>
      </c>
      <c r="P8" s="317">
        <f t="shared" ref="P8:P65" si="0">(O8*N8)</f>
        <v>13.851957000000001</v>
      </c>
      <c r="R8" s="317">
        <v>13.851957000000001</v>
      </c>
      <c r="S8" s="317">
        <v>0</v>
      </c>
    </row>
    <row r="9" spans="1:20" x14ac:dyDescent="0.3">
      <c r="A9" s="402" t="s">
        <v>953</v>
      </c>
      <c r="B9" s="10" t="s">
        <v>959</v>
      </c>
      <c r="C9" s="10" t="s">
        <v>960</v>
      </c>
      <c r="D9" s="318" t="s">
        <v>24</v>
      </c>
      <c r="E9" s="318">
        <v>27</v>
      </c>
      <c r="F9" s="318">
        <v>32.78</v>
      </c>
      <c r="G9" s="318">
        <v>96</v>
      </c>
      <c r="H9" s="318">
        <v>4.5</v>
      </c>
      <c r="I9" s="318">
        <v>110244</v>
      </c>
      <c r="J9" s="318" t="s">
        <v>956</v>
      </c>
      <c r="K9" s="403">
        <v>60.5</v>
      </c>
      <c r="L9" s="403">
        <v>60.5</v>
      </c>
      <c r="M9" s="403">
        <v>60.5</v>
      </c>
      <c r="N9" s="58">
        <v>10.32</v>
      </c>
      <c r="O9" s="317">
        <v>1.6629</v>
      </c>
      <c r="P9" s="317">
        <f t="shared" si="0"/>
        <v>17.161128000000001</v>
      </c>
      <c r="R9" s="317">
        <v>17.161128000000001</v>
      </c>
      <c r="S9" s="317">
        <v>0</v>
      </c>
    </row>
    <row r="10" spans="1:20" x14ac:dyDescent="0.3">
      <c r="A10" s="402" t="s">
        <v>953</v>
      </c>
      <c r="B10" s="10" t="s">
        <v>961</v>
      </c>
      <c r="C10" s="10" t="s">
        <v>962</v>
      </c>
      <c r="D10" s="318" t="s">
        <v>24</v>
      </c>
      <c r="E10" s="318">
        <v>27</v>
      </c>
      <c r="F10" s="318">
        <v>32.78</v>
      </c>
      <c r="G10" s="318">
        <v>96</v>
      </c>
      <c r="H10" s="318">
        <v>4.5</v>
      </c>
      <c r="I10" s="318">
        <v>110244</v>
      </c>
      <c r="J10" s="318" t="s">
        <v>956</v>
      </c>
      <c r="K10" s="403">
        <v>63.7</v>
      </c>
      <c r="L10" s="403">
        <v>63.7</v>
      </c>
      <c r="M10" s="403">
        <v>63.7</v>
      </c>
      <c r="N10" s="58">
        <v>9.0299999999999994</v>
      </c>
      <c r="O10" s="317">
        <v>1.6629</v>
      </c>
      <c r="P10" s="317">
        <f t="shared" si="0"/>
        <v>15.015986999999999</v>
      </c>
      <c r="R10" s="317">
        <v>15.015986999999999</v>
      </c>
      <c r="S10" s="317">
        <v>0</v>
      </c>
    </row>
    <row r="11" spans="1:20" x14ac:dyDescent="0.3">
      <c r="A11" s="402" t="s">
        <v>953</v>
      </c>
      <c r="B11" s="10" t="s">
        <v>963</v>
      </c>
      <c r="C11" s="10" t="s">
        <v>964</v>
      </c>
      <c r="D11" s="318" t="s">
        <v>24</v>
      </c>
      <c r="E11" s="318">
        <v>19.89</v>
      </c>
      <c r="F11" s="318">
        <v>25.54</v>
      </c>
      <c r="G11" s="318">
        <v>144</v>
      </c>
      <c r="H11" s="318">
        <v>2.21</v>
      </c>
      <c r="I11" s="318">
        <v>110244</v>
      </c>
      <c r="J11" s="318" t="s">
        <v>956</v>
      </c>
      <c r="K11" s="403">
        <v>53.5</v>
      </c>
      <c r="L11" s="403">
        <v>53.5</v>
      </c>
      <c r="M11" s="403">
        <v>53.5</v>
      </c>
      <c r="N11" s="58">
        <v>9.5399999999999991</v>
      </c>
      <c r="O11" s="317">
        <v>1.6629</v>
      </c>
      <c r="P11" s="317">
        <f t="shared" si="0"/>
        <v>15.864065999999999</v>
      </c>
      <c r="R11" s="317">
        <v>15.864065999999999</v>
      </c>
      <c r="S11" s="317">
        <v>0</v>
      </c>
    </row>
    <row r="12" spans="1:20" x14ac:dyDescent="0.3">
      <c r="A12" s="402" t="s">
        <v>953</v>
      </c>
      <c r="B12" s="10" t="s">
        <v>965</v>
      </c>
      <c r="C12" s="10" t="s">
        <v>966</v>
      </c>
      <c r="D12" s="318" t="s">
        <v>24</v>
      </c>
      <c r="E12" s="318">
        <v>17.59</v>
      </c>
      <c r="F12" s="318">
        <v>20.85</v>
      </c>
      <c r="G12" s="318">
        <v>60</v>
      </c>
      <c r="H12" s="318">
        <v>4.6900000000000004</v>
      </c>
      <c r="I12" s="318">
        <v>110244</v>
      </c>
      <c r="J12" s="318" t="s">
        <v>956</v>
      </c>
      <c r="K12" s="403">
        <v>41.9</v>
      </c>
      <c r="L12" s="403">
        <v>41.9</v>
      </c>
      <c r="M12" s="403">
        <v>41.9</v>
      </c>
      <c r="N12" s="58">
        <v>6.07</v>
      </c>
      <c r="O12" s="317">
        <v>1.6629</v>
      </c>
      <c r="P12" s="317">
        <f t="shared" si="0"/>
        <v>10.093803000000001</v>
      </c>
      <c r="R12" s="317">
        <v>10.093803000000001</v>
      </c>
      <c r="S12" s="317">
        <v>0</v>
      </c>
    </row>
    <row r="13" spans="1:20" x14ac:dyDescent="0.3">
      <c r="A13" s="402" t="s">
        <v>953</v>
      </c>
      <c r="B13" s="10" t="s">
        <v>967</v>
      </c>
      <c r="C13" s="10" t="s">
        <v>968</v>
      </c>
      <c r="D13" s="318" t="s">
        <v>24</v>
      </c>
      <c r="E13" s="318">
        <v>17.59</v>
      </c>
      <c r="F13" s="318">
        <v>20.85</v>
      </c>
      <c r="G13" s="318">
        <v>60</v>
      </c>
      <c r="H13" s="318">
        <v>4.6900000000000004</v>
      </c>
      <c r="I13" s="318">
        <v>110244</v>
      </c>
      <c r="J13" s="318" t="s">
        <v>956</v>
      </c>
      <c r="K13" s="403">
        <v>42</v>
      </c>
      <c r="L13" s="403">
        <v>42</v>
      </c>
      <c r="M13" s="403">
        <v>42</v>
      </c>
      <c r="N13" s="58">
        <v>4.43</v>
      </c>
      <c r="O13" s="317">
        <v>1.6629</v>
      </c>
      <c r="P13" s="317">
        <f t="shared" si="0"/>
        <v>7.3666469999999995</v>
      </c>
      <c r="R13" s="317">
        <v>7.3666469999999995</v>
      </c>
      <c r="S13" s="317">
        <v>0</v>
      </c>
    </row>
    <row r="14" spans="1:20" x14ac:dyDescent="0.3">
      <c r="A14" s="402" t="s">
        <v>953</v>
      </c>
      <c r="B14" s="10" t="s">
        <v>969</v>
      </c>
      <c r="C14" s="10" t="s">
        <v>970</v>
      </c>
      <c r="D14" s="318" t="s">
        <v>24</v>
      </c>
      <c r="E14" s="318">
        <v>17.59</v>
      </c>
      <c r="F14" s="318">
        <v>20.85</v>
      </c>
      <c r="G14" s="318">
        <v>60</v>
      </c>
      <c r="H14" s="318">
        <v>4.6900000000000004</v>
      </c>
      <c r="I14" s="318">
        <v>110244</v>
      </c>
      <c r="J14" s="318" t="s">
        <v>956</v>
      </c>
      <c r="K14" s="403">
        <v>43</v>
      </c>
      <c r="L14" s="403">
        <v>43</v>
      </c>
      <c r="M14" s="403">
        <v>43</v>
      </c>
      <c r="N14" s="58">
        <v>4.43</v>
      </c>
      <c r="O14" s="317">
        <v>1.6629</v>
      </c>
      <c r="P14" s="317">
        <f t="shared" si="0"/>
        <v>7.3666469999999995</v>
      </c>
      <c r="R14" s="317">
        <v>7.3666469999999995</v>
      </c>
      <c r="S14" s="317">
        <v>0</v>
      </c>
    </row>
    <row r="15" spans="1:20" x14ac:dyDescent="0.3">
      <c r="A15" s="402" t="s">
        <v>953</v>
      </c>
      <c r="B15" s="10" t="s">
        <v>971</v>
      </c>
      <c r="C15" s="10" t="s">
        <v>972</v>
      </c>
      <c r="D15" s="318" t="s">
        <v>24</v>
      </c>
      <c r="E15" s="318">
        <v>19.13</v>
      </c>
      <c r="F15" s="318">
        <v>21.11</v>
      </c>
      <c r="G15" s="318">
        <v>72</v>
      </c>
      <c r="H15" s="318">
        <v>4.25</v>
      </c>
      <c r="I15" s="318">
        <v>110244</v>
      </c>
      <c r="J15" s="318" t="s">
        <v>956</v>
      </c>
      <c r="K15" s="403">
        <v>46</v>
      </c>
      <c r="L15" s="403">
        <v>46</v>
      </c>
      <c r="M15" s="403">
        <v>46</v>
      </c>
      <c r="N15" s="58">
        <v>7.38</v>
      </c>
      <c r="O15" s="317">
        <v>1.6629</v>
      </c>
      <c r="P15" s="317">
        <f t="shared" si="0"/>
        <v>12.272202</v>
      </c>
      <c r="R15" s="317">
        <v>12.272202</v>
      </c>
      <c r="S15" s="317">
        <v>0</v>
      </c>
    </row>
    <row r="16" spans="1:20" x14ac:dyDescent="0.3">
      <c r="A16" s="402" t="s">
        <v>953</v>
      </c>
      <c r="B16" s="10" t="s">
        <v>973</v>
      </c>
      <c r="C16" s="10" t="s">
        <v>974</v>
      </c>
      <c r="D16" s="318" t="s">
        <v>24</v>
      </c>
      <c r="E16" s="318">
        <v>21.78</v>
      </c>
      <c r="F16" s="318">
        <v>24.59</v>
      </c>
      <c r="G16" s="318">
        <v>72</v>
      </c>
      <c r="H16" s="318">
        <v>4.84</v>
      </c>
      <c r="I16" s="318">
        <v>110244</v>
      </c>
      <c r="J16" s="318" t="s">
        <v>956</v>
      </c>
      <c r="K16" s="403">
        <v>36.4</v>
      </c>
      <c r="L16" s="403">
        <v>36.4</v>
      </c>
      <c r="M16" s="403">
        <v>36.4</v>
      </c>
      <c r="N16" s="58">
        <v>4.55</v>
      </c>
      <c r="O16" s="317">
        <v>1.6629</v>
      </c>
      <c r="P16" s="317">
        <f t="shared" si="0"/>
        <v>7.5661949999999996</v>
      </c>
      <c r="R16" s="317">
        <v>7.5661949999999996</v>
      </c>
      <c r="S16" s="317">
        <v>0</v>
      </c>
    </row>
    <row r="17" spans="1:19" x14ac:dyDescent="0.3">
      <c r="A17" s="402" t="s">
        <v>953</v>
      </c>
      <c r="B17" s="10" t="s">
        <v>975</v>
      </c>
      <c r="C17" s="10" t="s">
        <v>976</v>
      </c>
      <c r="D17" s="318" t="s">
        <v>24</v>
      </c>
      <c r="E17" s="318">
        <v>21.92</v>
      </c>
      <c r="F17" s="318">
        <v>24.66</v>
      </c>
      <c r="G17" s="318">
        <v>72</v>
      </c>
      <c r="H17" s="318">
        <v>4.87</v>
      </c>
      <c r="I17" s="318">
        <v>110244</v>
      </c>
      <c r="J17" s="318" t="s">
        <v>956</v>
      </c>
      <c r="K17" s="403">
        <v>38.299999999999997</v>
      </c>
      <c r="L17" s="403">
        <v>38.299999999999997</v>
      </c>
      <c r="M17" s="403">
        <v>38.299999999999997</v>
      </c>
      <c r="N17" s="58">
        <v>4.12</v>
      </c>
      <c r="O17" s="317">
        <v>1.6629</v>
      </c>
      <c r="P17" s="317">
        <f t="shared" si="0"/>
        <v>6.8511480000000002</v>
      </c>
      <c r="R17" s="317">
        <v>6.8511480000000002</v>
      </c>
      <c r="S17" s="317">
        <v>0</v>
      </c>
    </row>
    <row r="18" spans="1:19" x14ac:dyDescent="0.3">
      <c r="A18" s="402" t="s">
        <v>953</v>
      </c>
      <c r="B18" s="10" t="s">
        <v>977</v>
      </c>
      <c r="C18" s="10" t="s">
        <v>978</v>
      </c>
      <c r="D18" s="318" t="s">
        <v>24</v>
      </c>
      <c r="E18" s="318">
        <v>22.28</v>
      </c>
      <c r="F18" s="318">
        <v>27.15</v>
      </c>
      <c r="G18" s="318">
        <v>72</v>
      </c>
      <c r="H18" s="318">
        <v>4.95</v>
      </c>
      <c r="I18" s="318">
        <v>110244</v>
      </c>
      <c r="J18" s="318" t="s">
        <v>956</v>
      </c>
      <c r="K18" s="403">
        <v>38.6</v>
      </c>
      <c r="L18" s="403">
        <v>38.6</v>
      </c>
      <c r="M18" s="403">
        <v>38.6</v>
      </c>
      <c r="N18" s="58">
        <v>4.2300000000000004</v>
      </c>
      <c r="O18" s="317">
        <v>1.6629</v>
      </c>
      <c r="P18" s="317">
        <f t="shared" si="0"/>
        <v>7.0340670000000012</v>
      </c>
      <c r="R18" s="317">
        <v>7.0340670000000012</v>
      </c>
      <c r="S18" s="317">
        <v>0</v>
      </c>
    </row>
    <row r="19" spans="1:19" x14ac:dyDescent="0.3">
      <c r="A19" s="402" t="s">
        <v>953</v>
      </c>
      <c r="B19" s="10" t="s">
        <v>979</v>
      </c>
      <c r="C19" s="10" t="s">
        <v>980</v>
      </c>
      <c r="D19" s="318" t="s">
        <v>24</v>
      </c>
      <c r="E19" s="318">
        <v>23.16</v>
      </c>
      <c r="F19" s="318">
        <v>27.2</v>
      </c>
      <c r="G19" s="318">
        <v>192</v>
      </c>
      <c r="H19" s="318">
        <v>1.93</v>
      </c>
      <c r="I19" s="318">
        <v>110244</v>
      </c>
      <c r="J19" s="318" t="s">
        <v>956</v>
      </c>
      <c r="K19" s="403">
        <v>39.68</v>
      </c>
      <c r="L19" s="403">
        <v>39.68</v>
      </c>
      <c r="M19" s="403">
        <v>39.68</v>
      </c>
      <c r="N19" s="58">
        <v>6.06</v>
      </c>
      <c r="O19" s="317">
        <v>1.6629</v>
      </c>
      <c r="P19" s="317">
        <f t="shared" si="0"/>
        <v>10.077173999999999</v>
      </c>
      <c r="R19" s="317">
        <v>10.077173999999999</v>
      </c>
      <c r="S19" s="317">
        <v>0</v>
      </c>
    </row>
    <row r="20" spans="1:19" x14ac:dyDescent="0.3">
      <c r="A20" s="402" t="s">
        <v>953</v>
      </c>
      <c r="B20" s="10" t="s">
        <v>981</v>
      </c>
      <c r="C20" s="10" t="s">
        <v>982</v>
      </c>
      <c r="D20" s="318" t="s">
        <v>24</v>
      </c>
      <c r="E20" s="318">
        <v>28.44</v>
      </c>
      <c r="F20" s="318">
        <v>31.33</v>
      </c>
      <c r="G20" s="318">
        <v>96</v>
      </c>
      <c r="H20" s="318">
        <v>4.74</v>
      </c>
      <c r="I20" s="318">
        <v>110244</v>
      </c>
      <c r="J20" s="318" t="s">
        <v>956</v>
      </c>
      <c r="K20" s="403">
        <v>39.799999999999997</v>
      </c>
      <c r="L20" s="403">
        <v>39.799999999999997</v>
      </c>
      <c r="M20" s="403">
        <v>39.799999999999997</v>
      </c>
      <c r="N20" s="58">
        <v>3.48</v>
      </c>
      <c r="O20" s="317">
        <v>1.6629</v>
      </c>
      <c r="P20" s="317">
        <f t="shared" si="0"/>
        <v>5.7868919999999999</v>
      </c>
      <c r="R20" s="317">
        <v>5.7868919999999999</v>
      </c>
      <c r="S20" s="317">
        <v>0</v>
      </c>
    </row>
    <row r="21" spans="1:19" x14ac:dyDescent="0.3">
      <c r="A21" s="402" t="s">
        <v>953</v>
      </c>
      <c r="B21" s="10" t="s">
        <v>983</v>
      </c>
      <c r="C21" s="10" t="s">
        <v>984</v>
      </c>
      <c r="D21" s="318" t="s">
        <v>24</v>
      </c>
      <c r="E21" s="318">
        <v>18.940000000000001</v>
      </c>
      <c r="F21" s="318">
        <v>23.32</v>
      </c>
      <c r="G21" s="318">
        <v>60</v>
      </c>
      <c r="H21" s="318">
        <v>5.05</v>
      </c>
      <c r="I21" s="318">
        <v>110244</v>
      </c>
      <c r="J21" s="318" t="s">
        <v>956</v>
      </c>
      <c r="K21" s="403">
        <v>38</v>
      </c>
      <c r="L21" s="403">
        <v>38</v>
      </c>
      <c r="M21" s="403">
        <v>38</v>
      </c>
      <c r="N21" s="58">
        <v>5.4</v>
      </c>
      <c r="O21" s="317">
        <v>1.6629</v>
      </c>
      <c r="P21" s="317">
        <f t="shared" si="0"/>
        <v>8.9796600000000009</v>
      </c>
      <c r="R21" s="317">
        <v>8.9796600000000009</v>
      </c>
      <c r="S21" s="317">
        <v>0</v>
      </c>
    </row>
    <row r="22" spans="1:19" x14ac:dyDescent="0.3">
      <c r="A22" s="402" t="s">
        <v>953</v>
      </c>
      <c r="B22" s="10" t="s">
        <v>985</v>
      </c>
      <c r="C22" s="10" t="s">
        <v>986</v>
      </c>
      <c r="D22" s="318" t="s">
        <v>24</v>
      </c>
      <c r="E22" s="318">
        <v>19.149999999999999</v>
      </c>
      <c r="F22" s="318">
        <v>21.67</v>
      </c>
      <c r="G22" s="318">
        <v>96</v>
      </c>
      <c r="H22" s="318">
        <v>3.19</v>
      </c>
      <c r="I22" s="318">
        <v>110244</v>
      </c>
      <c r="J22" s="318" t="s">
        <v>956</v>
      </c>
      <c r="K22" s="403">
        <v>58.5</v>
      </c>
      <c r="L22" s="403">
        <v>58.5</v>
      </c>
      <c r="M22" s="403">
        <v>58.5</v>
      </c>
      <c r="N22" s="58">
        <v>1.1200000000000001</v>
      </c>
      <c r="O22" s="317">
        <v>1.6629</v>
      </c>
      <c r="P22" s="317">
        <f t="shared" si="0"/>
        <v>1.8624480000000003</v>
      </c>
      <c r="R22" s="317">
        <v>1.8624480000000003</v>
      </c>
      <c r="S22" s="317">
        <v>0</v>
      </c>
    </row>
    <row r="23" spans="1:19" x14ac:dyDescent="0.3">
      <c r="A23" s="402" t="s">
        <v>953</v>
      </c>
      <c r="B23" s="10" t="s">
        <v>987</v>
      </c>
      <c r="C23" s="10" t="s">
        <v>988</v>
      </c>
      <c r="D23" s="318" t="s">
        <v>24</v>
      </c>
      <c r="E23" s="318">
        <v>19.260000000000002</v>
      </c>
      <c r="F23" s="318">
        <v>21.8</v>
      </c>
      <c r="G23" s="318">
        <v>96</v>
      </c>
      <c r="H23" s="318">
        <v>3.21</v>
      </c>
      <c r="I23" s="318">
        <v>110244</v>
      </c>
      <c r="J23" s="318" t="s">
        <v>956</v>
      </c>
      <c r="K23" s="403">
        <v>50.6</v>
      </c>
      <c r="L23" s="403">
        <v>50.6</v>
      </c>
      <c r="M23" s="403">
        <v>50.6</v>
      </c>
      <c r="N23" s="58">
        <v>0.91</v>
      </c>
      <c r="O23" s="317">
        <v>1.6629</v>
      </c>
      <c r="P23" s="317">
        <f t="shared" si="0"/>
        <v>1.513239</v>
      </c>
      <c r="R23" s="317">
        <v>1.513239</v>
      </c>
      <c r="S23" s="317">
        <v>0</v>
      </c>
    </row>
    <row r="24" spans="1:19" x14ac:dyDescent="0.3">
      <c r="A24" s="402" t="s">
        <v>953</v>
      </c>
      <c r="B24" s="10" t="s">
        <v>989</v>
      </c>
      <c r="C24" s="10" t="s">
        <v>990</v>
      </c>
      <c r="D24" s="318" t="s">
        <v>24</v>
      </c>
      <c r="E24" s="318">
        <v>18.940000000000001</v>
      </c>
      <c r="F24" s="318">
        <v>23.32</v>
      </c>
      <c r="G24" s="318">
        <v>60</v>
      </c>
      <c r="H24" s="318">
        <v>5.05</v>
      </c>
      <c r="I24" s="318">
        <v>110244</v>
      </c>
      <c r="J24" s="318" t="s">
        <v>956</v>
      </c>
      <c r="K24" s="403">
        <v>34.99</v>
      </c>
      <c r="L24" s="403">
        <v>34.99</v>
      </c>
      <c r="M24" s="403">
        <v>34.99</v>
      </c>
      <c r="N24" s="58">
        <v>2.7</v>
      </c>
      <c r="O24" s="317">
        <v>1.6629</v>
      </c>
      <c r="P24" s="317">
        <f t="shared" si="0"/>
        <v>4.4898300000000004</v>
      </c>
      <c r="R24" s="317">
        <v>4.4898300000000004</v>
      </c>
      <c r="S24" s="317">
        <v>0</v>
      </c>
    </row>
    <row r="25" spans="1:19" x14ac:dyDescent="0.3">
      <c r="A25" s="402" t="s">
        <v>953</v>
      </c>
      <c r="B25" s="10" t="s">
        <v>991</v>
      </c>
      <c r="C25" s="10" t="s">
        <v>992</v>
      </c>
      <c r="D25" s="318" t="s">
        <v>24</v>
      </c>
      <c r="E25" s="318">
        <v>18.940000000000001</v>
      </c>
      <c r="F25" s="318">
        <v>23.32</v>
      </c>
      <c r="G25" s="318">
        <v>60</v>
      </c>
      <c r="H25" s="318">
        <v>5.05</v>
      </c>
      <c r="I25" s="318">
        <v>110244</v>
      </c>
      <c r="J25" s="318" t="s">
        <v>956</v>
      </c>
      <c r="K25" s="403">
        <v>38.950000000000003</v>
      </c>
      <c r="L25" s="403">
        <v>38.950000000000003</v>
      </c>
      <c r="M25" s="403">
        <v>38.950000000000003</v>
      </c>
      <c r="N25" s="58">
        <v>2.25</v>
      </c>
      <c r="O25" s="317">
        <v>1.6629</v>
      </c>
      <c r="P25" s="317">
        <f t="shared" si="0"/>
        <v>3.7415250000000002</v>
      </c>
      <c r="R25" s="317">
        <v>3.7415250000000002</v>
      </c>
      <c r="S25" s="317">
        <v>0</v>
      </c>
    </row>
    <row r="26" spans="1:19" x14ac:dyDescent="0.3">
      <c r="A26" s="402" t="s">
        <v>953</v>
      </c>
      <c r="B26" s="10" t="s">
        <v>993</v>
      </c>
      <c r="C26" s="10" t="s">
        <v>994</v>
      </c>
      <c r="D26" s="318" t="s">
        <v>24</v>
      </c>
      <c r="E26" s="318">
        <v>15</v>
      </c>
      <c r="F26" s="318">
        <v>19.899999999999999</v>
      </c>
      <c r="G26" s="318">
        <v>48</v>
      </c>
      <c r="H26" s="318">
        <v>5</v>
      </c>
      <c r="I26" s="318">
        <v>110244</v>
      </c>
      <c r="J26" s="318" t="s">
        <v>956</v>
      </c>
      <c r="K26" s="403">
        <v>26.9</v>
      </c>
      <c r="L26" s="403">
        <v>26.9</v>
      </c>
      <c r="M26" s="403">
        <v>26.9</v>
      </c>
      <c r="N26" s="58">
        <v>2.67</v>
      </c>
      <c r="O26" s="317">
        <v>1.6629</v>
      </c>
      <c r="P26" s="317">
        <f t="shared" si="0"/>
        <v>4.4399430000000004</v>
      </c>
      <c r="R26" s="317">
        <v>4.4399430000000004</v>
      </c>
      <c r="S26" s="317">
        <v>0</v>
      </c>
    </row>
    <row r="27" spans="1:19" x14ac:dyDescent="0.3">
      <c r="A27" s="402" t="s">
        <v>953</v>
      </c>
      <c r="B27" s="10" t="s">
        <v>995</v>
      </c>
      <c r="C27" s="10" t="s">
        <v>996</v>
      </c>
      <c r="D27" s="318" t="s">
        <v>24</v>
      </c>
      <c r="E27" s="318">
        <v>15</v>
      </c>
      <c r="F27" s="318">
        <v>20.8</v>
      </c>
      <c r="G27" s="318">
        <v>48</v>
      </c>
      <c r="H27" s="318">
        <v>5</v>
      </c>
      <c r="I27" s="318">
        <v>110244</v>
      </c>
      <c r="J27" s="318" t="s">
        <v>956</v>
      </c>
      <c r="K27" s="403">
        <v>30.6</v>
      </c>
      <c r="L27" s="403">
        <v>30.6</v>
      </c>
      <c r="M27" s="403">
        <v>30.6</v>
      </c>
      <c r="N27" s="58">
        <v>1.33</v>
      </c>
      <c r="O27" s="317">
        <v>1.6629</v>
      </c>
      <c r="P27" s="317">
        <f t="shared" si="0"/>
        <v>2.2116570000000002</v>
      </c>
      <c r="R27" s="317">
        <v>2.2116570000000002</v>
      </c>
      <c r="S27" s="317">
        <v>0</v>
      </c>
    </row>
    <row r="28" spans="1:19" x14ac:dyDescent="0.3">
      <c r="A28" s="402" t="s">
        <v>953</v>
      </c>
      <c r="B28" s="10" t="s">
        <v>997</v>
      </c>
      <c r="C28" s="10" t="s">
        <v>998</v>
      </c>
      <c r="D28" s="318" t="s">
        <v>24</v>
      </c>
      <c r="E28" s="318">
        <v>18.940000000000001</v>
      </c>
      <c r="F28" s="318">
        <v>20.99</v>
      </c>
      <c r="G28" s="318">
        <v>60</v>
      </c>
      <c r="H28" s="318">
        <v>5.05</v>
      </c>
      <c r="I28" s="318">
        <v>110244</v>
      </c>
      <c r="J28" s="318" t="s">
        <v>956</v>
      </c>
      <c r="K28" s="403">
        <v>39.700000000000003</v>
      </c>
      <c r="L28" s="403">
        <v>39.700000000000003</v>
      </c>
      <c r="M28" s="403">
        <v>39.700000000000003</v>
      </c>
      <c r="N28" s="58">
        <v>2.7</v>
      </c>
      <c r="O28" s="317">
        <v>1.6629</v>
      </c>
      <c r="P28" s="317">
        <f t="shared" si="0"/>
        <v>4.4898300000000004</v>
      </c>
      <c r="R28" s="317">
        <v>4.4898300000000004</v>
      </c>
      <c r="S28" s="317">
        <v>0</v>
      </c>
    </row>
    <row r="29" spans="1:19" x14ac:dyDescent="0.3">
      <c r="A29" s="402" t="s">
        <v>953</v>
      </c>
      <c r="B29" s="10" t="s">
        <v>999</v>
      </c>
      <c r="C29" s="10" t="s">
        <v>1000</v>
      </c>
      <c r="D29" s="318" t="s">
        <v>24</v>
      </c>
      <c r="E29" s="318">
        <v>18.940000000000001</v>
      </c>
      <c r="F29" s="318">
        <v>20.99</v>
      </c>
      <c r="G29" s="318">
        <v>60</v>
      </c>
      <c r="H29" s="318">
        <v>5.05</v>
      </c>
      <c r="I29" s="318">
        <v>110244</v>
      </c>
      <c r="J29" s="318" t="s">
        <v>956</v>
      </c>
      <c r="K29" s="403">
        <v>42.2</v>
      </c>
      <c r="L29" s="403">
        <v>42.2</v>
      </c>
      <c r="M29" s="403">
        <v>42.2</v>
      </c>
      <c r="N29" s="58">
        <v>2.25</v>
      </c>
      <c r="O29" s="317">
        <v>1.6629</v>
      </c>
      <c r="P29" s="317">
        <f t="shared" si="0"/>
        <v>3.7415250000000002</v>
      </c>
      <c r="R29" s="317">
        <v>3.7415250000000002</v>
      </c>
      <c r="S29" s="317">
        <v>0</v>
      </c>
    </row>
    <row r="30" spans="1:19" x14ac:dyDescent="0.3">
      <c r="A30" s="402" t="s">
        <v>953</v>
      </c>
      <c r="B30" s="10" t="s">
        <v>1001</v>
      </c>
      <c r="C30" s="10" t="s">
        <v>1002</v>
      </c>
      <c r="D30" s="318" t="s">
        <v>24</v>
      </c>
      <c r="E30" s="318">
        <v>29.25</v>
      </c>
      <c r="F30" s="318">
        <v>35.15</v>
      </c>
      <c r="G30" s="318">
        <v>192</v>
      </c>
      <c r="H30" s="318">
        <v>2.44</v>
      </c>
      <c r="I30" s="318">
        <v>110244</v>
      </c>
      <c r="J30" s="318" t="s">
        <v>956</v>
      </c>
      <c r="K30" s="403">
        <v>48.5</v>
      </c>
      <c r="L30" s="403">
        <v>48.5</v>
      </c>
      <c r="M30" s="403">
        <v>48.5</v>
      </c>
      <c r="N30" s="58">
        <v>5.28</v>
      </c>
      <c r="O30" s="317">
        <v>1.6629</v>
      </c>
      <c r="P30" s="317">
        <f t="shared" si="0"/>
        <v>8.7801120000000008</v>
      </c>
      <c r="R30" s="317">
        <v>8.7801120000000008</v>
      </c>
      <c r="S30" s="317">
        <v>0</v>
      </c>
    </row>
    <row r="31" spans="1:19" x14ac:dyDescent="0.3">
      <c r="A31" s="402" t="s">
        <v>953</v>
      </c>
      <c r="B31" s="10" t="s">
        <v>1003</v>
      </c>
      <c r="C31" s="10" t="s">
        <v>1004</v>
      </c>
      <c r="D31" s="318" t="s">
        <v>24</v>
      </c>
      <c r="E31" s="318">
        <v>27.88</v>
      </c>
      <c r="F31" s="318">
        <v>33.9</v>
      </c>
      <c r="G31" s="318">
        <v>96</v>
      </c>
      <c r="H31" s="318">
        <v>4.6500000000000004</v>
      </c>
      <c r="I31" s="318">
        <v>110244</v>
      </c>
      <c r="J31" s="318" t="s">
        <v>956</v>
      </c>
      <c r="K31" s="403">
        <v>38.799999999999997</v>
      </c>
      <c r="L31" s="403">
        <v>38.799999999999997</v>
      </c>
      <c r="M31" s="403">
        <v>38.799999999999997</v>
      </c>
      <c r="N31" s="58">
        <v>7.5</v>
      </c>
      <c r="O31" s="317">
        <v>1.6629</v>
      </c>
      <c r="P31" s="317">
        <f t="shared" si="0"/>
        <v>12.47175</v>
      </c>
      <c r="R31" s="317">
        <v>12.47175</v>
      </c>
      <c r="S31" s="317">
        <v>0</v>
      </c>
    </row>
    <row r="32" spans="1:19" x14ac:dyDescent="0.3">
      <c r="A32" s="402" t="s">
        <v>953</v>
      </c>
      <c r="B32" s="10" t="s">
        <v>1005</v>
      </c>
      <c r="C32" s="10" t="s">
        <v>1006</v>
      </c>
      <c r="D32" s="318" t="s">
        <v>24</v>
      </c>
      <c r="E32" s="318">
        <v>27.88</v>
      </c>
      <c r="F32" s="318">
        <v>34.299999999999997</v>
      </c>
      <c r="G32" s="318">
        <v>96</v>
      </c>
      <c r="H32" s="318">
        <v>4.6500000000000004</v>
      </c>
      <c r="I32" s="318">
        <v>110244</v>
      </c>
      <c r="J32" s="318" t="s">
        <v>956</v>
      </c>
      <c r="K32" s="403">
        <v>42.9</v>
      </c>
      <c r="L32" s="403">
        <v>42.9</v>
      </c>
      <c r="M32" s="403">
        <v>42.9</v>
      </c>
      <c r="N32" s="58">
        <v>6</v>
      </c>
      <c r="O32" s="317">
        <v>1.6629</v>
      </c>
      <c r="P32" s="317">
        <f t="shared" si="0"/>
        <v>9.9773999999999994</v>
      </c>
      <c r="R32" s="317">
        <v>9.9773999999999994</v>
      </c>
      <c r="S32" s="317">
        <v>0</v>
      </c>
    </row>
    <row r="33" spans="1:19" x14ac:dyDescent="0.3">
      <c r="A33" s="402" t="s">
        <v>953</v>
      </c>
      <c r="B33" s="10" t="s">
        <v>1007</v>
      </c>
      <c r="C33" s="10" t="s">
        <v>1008</v>
      </c>
      <c r="D33" s="318" t="s">
        <v>24</v>
      </c>
      <c r="E33" s="318">
        <v>20.27</v>
      </c>
      <c r="F33" s="318">
        <v>24.1</v>
      </c>
      <c r="G33" s="318">
        <v>84</v>
      </c>
      <c r="H33" s="318">
        <v>3.86</v>
      </c>
      <c r="I33" s="318">
        <v>110244</v>
      </c>
      <c r="J33" s="318" t="s">
        <v>956</v>
      </c>
      <c r="K33" s="403">
        <v>61.6</v>
      </c>
      <c r="L33" s="403">
        <v>61.6</v>
      </c>
      <c r="M33" s="403">
        <v>61.6</v>
      </c>
      <c r="N33" s="58">
        <v>10.61</v>
      </c>
      <c r="O33" s="317">
        <v>1.6629</v>
      </c>
      <c r="P33" s="317">
        <f t="shared" si="0"/>
        <v>17.643369</v>
      </c>
      <c r="R33" s="317">
        <v>17.643369</v>
      </c>
      <c r="S33" s="317">
        <v>0</v>
      </c>
    </row>
    <row r="34" spans="1:19" x14ac:dyDescent="0.3">
      <c r="A34" s="402" t="s">
        <v>953</v>
      </c>
      <c r="B34" s="10" t="s">
        <v>1009</v>
      </c>
      <c r="C34" s="10" t="s">
        <v>1010</v>
      </c>
      <c r="D34" s="318" t="s">
        <v>24</v>
      </c>
      <c r="E34" s="318">
        <v>23.16</v>
      </c>
      <c r="F34" s="318">
        <v>25.28</v>
      </c>
      <c r="G34" s="318">
        <v>192</v>
      </c>
      <c r="H34" s="318" t="s">
        <v>1011</v>
      </c>
      <c r="I34" s="318">
        <v>110244</v>
      </c>
      <c r="J34" s="318" t="s">
        <v>956</v>
      </c>
      <c r="K34" s="403">
        <v>45.3</v>
      </c>
      <c r="L34" s="403">
        <v>45.3</v>
      </c>
      <c r="M34" s="403">
        <v>45.3</v>
      </c>
      <c r="N34" s="58">
        <v>12.11</v>
      </c>
      <c r="O34" s="317">
        <v>1.6629</v>
      </c>
      <c r="P34" s="317">
        <f t="shared" si="0"/>
        <v>20.137719000000001</v>
      </c>
      <c r="R34" s="317">
        <v>20.137719000000001</v>
      </c>
      <c r="S34" s="317">
        <v>0</v>
      </c>
    </row>
    <row r="35" spans="1:19" x14ac:dyDescent="0.3">
      <c r="A35" s="402" t="s">
        <v>953</v>
      </c>
      <c r="B35" s="10" t="s">
        <v>1012</v>
      </c>
      <c r="C35" s="10" t="s">
        <v>1013</v>
      </c>
      <c r="D35" s="318" t="s">
        <v>24</v>
      </c>
      <c r="E35" s="318">
        <v>13.8</v>
      </c>
      <c r="F35" s="318">
        <v>16.649999999999999</v>
      </c>
      <c r="G35" s="318">
        <v>96</v>
      </c>
      <c r="H35" s="318">
        <v>2.2999999999999998</v>
      </c>
      <c r="I35" s="318">
        <v>110244</v>
      </c>
      <c r="J35" s="318" t="s">
        <v>956</v>
      </c>
      <c r="K35" s="403">
        <v>41.7</v>
      </c>
      <c r="L35" s="403">
        <v>41.7</v>
      </c>
      <c r="M35" s="403">
        <v>41.7</v>
      </c>
      <c r="N35" s="58">
        <v>2.65</v>
      </c>
      <c r="O35" s="317">
        <v>1.6629</v>
      </c>
      <c r="P35" s="317">
        <f t="shared" si="0"/>
        <v>4.4066850000000004</v>
      </c>
      <c r="R35" s="317">
        <v>4.4066850000000004</v>
      </c>
      <c r="S35" s="317">
        <v>0</v>
      </c>
    </row>
    <row r="36" spans="1:19" x14ac:dyDescent="0.3">
      <c r="A36" s="402" t="s">
        <v>953</v>
      </c>
      <c r="B36" s="10" t="s">
        <v>1014</v>
      </c>
      <c r="C36" s="10" t="s">
        <v>1015</v>
      </c>
      <c r="D36" s="318" t="s">
        <v>24</v>
      </c>
      <c r="E36" s="318">
        <v>13.2</v>
      </c>
      <c r="F36" s="318">
        <v>16.829999999999998</v>
      </c>
      <c r="G36" s="318">
        <v>96</v>
      </c>
      <c r="H36" s="318">
        <v>2.52</v>
      </c>
      <c r="I36" s="318">
        <v>110244</v>
      </c>
      <c r="J36" s="318" t="s">
        <v>956</v>
      </c>
      <c r="K36" s="403">
        <v>39.6</v>
      </c>
      <c r="L36" s="403">
        <v>39.6</v>
      </c>
      <c r="M36" s="403">
        <v>39.6</v>
      </c>
      <c r="N36" s="58">
        <v>6.24</v>
      </c>
      <c r="O36" s="317">
        <v>1.6629</v>
      </c>
      <c r="P36" s="317">
        <f t="shared" si="0"/>
        <v>10.376496000000001</v>
      </c>
      <c r="R36" s="317">
        <v>10.376496000000001</v>
      </c>
      <c r="S36" s="317">
        <v>0</v>
      </c>
    </row>
    <row r="37" spans="1:19" x14ac:dyDescent="0.3">
      <c r="A37" s="402" t="s">
        <v>953</v>
      </c>
      <c r="B37" s="10" t="s">
        <v>1016</v>
      </c>
      <c r="C37" s="10" t="s">
        <v>1017</v>
      </c>
      <c r="D37" s="318" t="s">
        <v>24</v>
      </c>
      <c r="E37" s="318">
        <v>22.5</v>
      </c>
      <c r="F37" s="318">
        <v>25.29</v>
      </c>
      <c r="G37" s="318">
        <v>72</v>
      </c>
      <c r="H37" s="318">
        <v>5</v>
      </c>
      <c r="I37" s="318">
        <v>110244</v>
      </c>
      <c r="J37" s="318" t="s">
        <v>956</v>
      </c>
      <c r="K37" s="403">
        <v>42.8</v>
      </c>
      <c r="L37" s="403">
        <v>42.8</v>
      </c>
      <c r="M37" s="403">
        <v>42.8</v>
      </c>
      <c r="N37" s="58">
        <v>8.14</v>
      </c>
      <c r="O37" s="317">
        <v>1.6629</v>
      </c>
      <c r="P37" s="317">
        <f t="shared" si="0"/>
        <v>13.536006</v>
      </c>
      <c r="R37" s="317">
        <v>13.536006</v>
      </c>
      <c r="S37" s="317">
        <v>0</v>
      </c>
    </row>
    <row r="38" spans="1:19" x14ac:dyDescent="0.3">
      <c r="A38" s="402" t="s">
        <v>953</v>
      </c>
      <c r="B38" s="10" t="s">
        <v>1018</v>
      </c>
      <c r="C38" s="10" t="s">
        <v>1019</v>
      </c>
      <c r="D38" s="318" t="s">
        <v>24</v>
      </c>
      <c r="E38" s="318">
        <v>22.5</v>
      </c>
      <c r="F38" s="318">
        <v>25.28</v>
      </c>
      <c r="G38" s="318">
        <v>72</v>
      </c>
      <c r="H38" s="318">
        <v>5</v>
      </c>
      <c r="I38" s="318">
        <v>110244</v>
      </c>
      <c r="J38" s="318" t="s">
        <v>956</v>
      </c>
      <c r="K38" s="403">
        <v>41.3</v>
      </c>
      <c r="L38" s="403">
        <v>41.3</v>
      </c>
      <c r="M38" s="403">
        <v>41.3</v>
      </c>
      <c r="N38" s="58">
        <v>9.1300000000000008</v>
      </c>
      <c r="O38" s="317">
        <v>1.6629</v>
      </c>
      <c r="P38" s="317">
        <f t="shared" si="0"/>
        <v>15.182277000000001</v>
      </c>
      <c r="R38" s="317">
        <v>15.182277000000001</v>
      </c>
      <c r="S38" s="317">
        <v>0</v>
      </c>
    </row>
    <row r="39" spans="1:19" x14ac:dyDescent="0.3">
      <c r="A39" s="402" t="s">
        <v>953</v>
      </c>
      <c r="B39" s="10" t="s">
        <v>1020</v>
      </c>
      <c r="C39" s="10" t="s">
        <v>1021</v>
      </c>
      <c r="D39" s="318" t="s">
        <v>24</v>
      </c>
      <c r="E39" s="318">
        <v>28.8</v>
      </c>
      <c r="F39" s="318">
        <v>31.54</v>
      </c>
      <c r="G39" s="318">
        <v>96</v>
      </c>
      <c r="H39" s="318">
        <v>4.8</v>
      </c>
      <c r="I39" s="318">
        <v>110244</v>
      </c>
      <c r="J39" s="318" t="s">
        <v>956</v>
      </c>
      <c r="K39" s="403">
        <v>49.8</v>
      </c>
      <c r="L39" s="403">
        <v>49.8</v>
      </c>
      <c r="M39" s="403">
        <v>49.8</v>
      </c>
      <c r="N39" s="58">
        <v>12.06</v>
      </c>
      <c r="O39" s="317">
        <v>1.6629</v>
      </c>
      <c r="P39" s="317">
        <f t="shared" si="0"/>
        <v>20.054574000000002</v>
      </c>
      <c r="R39" s="317">
        <v>20.054574000000002</v>
      </c>
      <c r="S39" s="317">
        <v>0</v>
      </c>
    </row>
    <row r="40" spans="1:19" x14ac:dyDescent="0.3">
      <c r="A40" s="402" t="s">
        <v>953</v>
      </c>
      <c r="B40" s="10" t="s">
        <v>1022</v>
      </c>
      <c r="C40" s="10" t="s">
        <v>1023</v>
      </c>
      <c r="D40" s="318" t="s">
        <v>24</v>
      </c>
      <c r="E40" s="318">
        <v>28.8</v>
      </c>
      <c r="F40" s="318">
        <v>31.54</v>
      </c>
      <c r="G40" s="318">
        <v>96</v>
      </c>
      <c r="H40" s="318">
        <v>4.8</v>
      </c>
      <c r="I40" s="318">
        <v>110244</v>
      </c>
      <c r="J40" s="318" t="s">
        <v>956</v>
      </c>
      <c r="K40" s="403">
        <v>54.9</v>
      </c>
      <c r="L40" s="403">
        <v>54.9</v>
      </c>
      <c r="M40" s="403">
        <v>54.9</v>
      </c>
      <c r="N40" s="58">
        <v>10.74</v>
      </c>
      <c r="O40" s="317">
        <v>1.6629</v>
      </c>
      <c r="P40" s="317">
        <f t="shared" si="0"/>
        <v>17.859546000000002</v>
      </c>
      <c r="R40" s="317">
        <v>17.859546000000002</v>
      </c>
      <c r="S40" s="317">
        <v>0</v>
      </c>
    </row>
    <row r="41" spans="1:19" x14ac:dyDescent="0.3">
      <c r="A41" s="402" t="s">
        <v>953</v>
      </c>
      <c r="B41" s="10" t="s">
        <v>1024</v>
      </c>
      <c r="C41" s="10" t="s">
        <v>1025</v>
      </c>
      <c r="D41" s="318" t="s">
        <v>24</v>
      </c>
      <c r="E41" s="318">
        <v>18</v>
      </c>
      <c r="F41" s="318">
        <v>21.09</v>
      </c>
      <c r="G41" s="318">
        <v>60</v>
      </c>
      <c r="H41" s="318">
        <v>4.8</v>
      </c>
      <c r="I41" s="318">
        <v>110244</v>
      </c>
      <c r="J41" s="318" t="s">
        <v>956</v>
      </c>
      <c r="K41" s="403">
        <v>35.4</v>
      </c>
      <c r="L41" s="403">
        <v>35.4</v>
      </c>
      <c r="M41" s="403">
        <v>35.4</v>
      </c>
      <c r="N41" s="58">
        <v>2.11</v>
      </c>
      <c r="O41" s="317">
        <v>1.6629</v>
      </c>
      <c r="P41" s="317">
        <f t="shared" si="0"/>
        <v>3.5087189999999997</v>
      </c>
      <c r="R41" s="317">
        <v>3.5087189999999997</v>
      </c>
      <c r="S41" s="317">
        <v>0</v>
      </c>
    </row>
    <row r="42" spans="1:19" x14ac:dyDescent="0.3">
      <c r="A42" s="402" t="s">
        <v>953</v>
      </c>
      <c r="B42" s="10" t="s">
        <v>1026</v>
      </c>
      <c r="C42" s="10" t="s">
        <v>1027</v>
      </c>
      <c r="D42" s="318" t="s">
        <v>24</v>
      </c>
      <c r="E42" s="318">
        <v>27.36</v>
      </c>
      <c r="F42" s="318">
        <v>32.299999999999997</v>
      </c>
      <c r="G42" s="318">
        <v>96</v>
      </c>
      <c r="H42" s="318">
        <v>4.5599999999999996</v>
      </c>
      <c r="I42" s="318">
        <v>110244</v>
      </c>
      <c r="J42" s="318" t="s">
        <v>956</v>
      </c>
      <c r="K42" s="403">
        <v>36.950000000000003</v>
      </c>
      <c r="L42" s="403">
        <v>36.950000000000003</v>
      </c>
      <c r="M42" s="403">
        <v>36.950000000000003</v>
      </c>
      <c r="N42" s="58">
        <v>3.93</v>
      </c>
      <c r="O42" s="317">
        <v>1.6629</v>
      </c>
      <c r="P42" s="317">
        <f t="shared" si="0"/>
        <v>6.5351970000000001</v>
      </c>
      <c r="R42" s="317">
        <v>6.5351970000000001</v>
      </c>
      <c r="S42" s="317">
        <v>0</v>
      </c>
    </row>
    <row r="43" spans="1:19" x14ac:dyDescent="0.3">
      <c r="A43" s="402" t="s">
        <v>953</v>
      </c>
      <c r="B43" s="10" t="s">
        <v>1028</v>
      </c>
      <c r="C43" s="10" t="s">
        <v>1029</v>
      </c>
      <c r="D43" s="318" t="s">
        <v>24</v>
      </c>
      <c r="E43" s="318">
        <v>27.36</v>
      </c>
      <c r="F43" s="318">
        <v>30.3</v>
      </c>
      <c r="G43" s="318">
        <v>96</v>
      </c>
      <c r="H43" s="318">
        <v>4.5599999999999996</v>
      </c>
      <c r="I43" s="318">
        <v>110244</v>
      </c>
      <c r="J43" s="318" t="s">
        <v>956</v>
      </c>
      <c r="K43" s="403">
        <v>38.9</v>
      </c>
      <c r="L43" s="403">
        <v>38.9</v>
      </c>
      <c r="M43" s="403">
        <v>38.9</v>
      </c>
      <c r="N43" s="58">
        <v>3.21</v>
      </c>
      <c r="O43" s="317">
        <v>1.6629</v>
      </c>
      <c r="P43" s="317">
        <f t="shared" si="0"/>
        <v>5.3379089999999998</v>
      </c>
      <c r="R43" s="317">
        <v>5.3379089999999998</v>
      </c>
      <c r="S43" s="317">
        <v>0</v>
      </c>
    </row>
    <row r="44" spans="1:19" x14ac:dyDescent="0.3">
      <c r="A44" s="402" t="s">
        <v>953</v>
      </c>
      <c r="B44" s="10" t="s">
        <v>1030</v>
      </c>
      <c r="C44" s="10" t="s">
        <v>1031</v>
      </c>
      <c r="D44" s="318" t="s">
        <v>24</v>
      </c>
      <c r="E44" s="318">
        <v>24.12</v>
      </c>
      <c r="F44" s="318">
        <v>26.74</v>
      </c>
      <c r="G44" s="318">
        <v>96</v>
      </c>
      <c r="H44" s="318">
        <v>4.0199999999999996</v>
      </c>
      <c r="I44" s="318">
        <v>110244</v>
      </c>
      <c r="J44" s="318" t="s">
        <v>956</v>
      </c>
      <c r="K44" s="403">
        <v>45.7</v>
      </c>
      <c r="L44" s="403">
        <v>45.7</v>
      </c>
      <c r="M44" s="403">
        <v>45.7</v>
      </c>
      <c r="N44" s="58">
        <v>3.21</v>
      </c>
      <c r="O44" s="317">
        <v>1.6629</v>
      </c>
      <c r="P44" s="317">
        <f t="shared" si="0"/>
        <v>5.3379089999999998</v>
      </c>
      <c r="R44" s="317">
        <v>5.3379089999999998</v>
      </c>
      <c r="S44" s="317">
        <v>0</v>
      </c>
    </row>
    <row r="45" spans="1:19" x14ac:dyDescent="0.3">
      <c r="A45" s="402" t="s">
        <v>953</v>
      </c>
      <c r="B45" s="10" t="s">
        <v>1032</v>
      </c>
      <c r="C45" s="10" t="s">
        <v>1033</v>
      </c>
      <c r="D45" s="318" t="s">
        <v>24</v>
      </c>
      <c r="E45" s="318">
        <v>21.78</v>
      </c>
      <c r="F45" s="318">
        <v>26.55</v>
      </c>
      <c r="G45" s="318">
        <v>72</v>
      </c>
      <c r="H45" s="318">
        <v>4.84</v>
      </c>
      <c r="I45" s="318">
        <v>110244</v>
      </c>
      <c r="J45" s="318" t="s">
        <v>956</v>
      </c>
      <c r="K45" s="403">
        <v>36</v>
      </c>
      <c r="L45" s="403">
        <v>36</v>
      </c>
      <c r="M45" s="403">
        <v>36</v>
      </c>
      <c r="N45" s="58">
        <v>4.55</v>
      </c>
      <c r="O45" s="317">
        <v>1.6629</v>
      </c>
      <c r="P45" s="317">
        <f t="shared" si="0"/>
        <v>7.5661949999999996</v>
      </c>
      <c r="R45" s="317">
        <v>7.5661949999999996</v>
      </c>
      <c r="S45" s="317">
        <v>0</v>
      </c>
    </row>
    <row r="46" spans="1:19" x14ac:dyDescent="0.3">
      <c r="A46" s="402" t="s">
        <v>953</v>
      </c>
      <c r="B46" s="10" t="s">
        <v>1034</v>
      </c>
      <c r="C46" s="10" t="s">
        <v>1035</v>
      </c>
      <c r="D46" s="318" t="s">
        <v>24</v>
      </c>
      <c r="E46" s="318">
        <v>28</v>
      </c>
      <c r="F46" s="318">
        <v>30.73</v>
      </c>
      <c r="G46" s="318">
        <v>96</v>
      </c>
      <c r="H46" s="318">
        <v>4.67</v>
      </c>
      <c r="I46" s="318">
        <v>110244</v>
      </c>
      <c r="J46" s="318" t="s">
        <v>956</v>
      </c>
      <c r="K46" s="403">
        <v>39</v>
      </c>
      <c r="L46" s="403">
        <v>39</v>
      </c>
      <c r="M46" s="403">
        <v>39</v>
      </c>
      <c r="N46" s="58">
        <v>4.1399999999999997</v>
      </c>
      <c r="O46" s="317">
        <v>1.6629</v>
      </c>
      <c r="P46" s="317">
        <f t="shared" si="0"/>
        <v>6.8844059999999994</v>
      </c>
      <c r="R46" s="317">
        <v>6.8844059999999994</v>
      </c>
      <c r="S46" s="317">
        <v>0</v>
      </c>
    </row>
    <row r="47" spans="1:19" x14ac:dyDescent="0.3">
      <c r="A47" s="402" t="s">
        <v>953</v>
      </c>
      <c r="B47" s="10" t="s">
        <v>1036</v>
      </c>
      <c r="C47" s="10" t="s">
        <v>1037</v>
      </c>
      <c r="D47" s="318" t="s">
        <v>24</v>
      </c>
      <c r="E47" s="318">
        <v>28</v>
      </c>
      <c r="F47" s="318">
        <v>30.9</v>
      </c>
      <c r="G47" s="318">
        <v>96</v>
      </c>
      <c r="H47" s="318">
        <v>4.67</v>
      </c>
      <c r="I47" s="318">
        <v>110244</v>
      </c>
      <c r="J47" s="318" t="s">
        <v>956</v>
      </c>
      <c r="K47" s="403">
        <v>41.48</v>
      </c>
      <c r="L47" s="403">
        <v>41.48</v>
      </c>
      <c r="M47" s="403">
        <v>41.48</v>
      </c>
      <c r="N47" s="58">
        <v>3.75</v>
      </c>
      <c r="O47" s="317">
        <v>1.6629</v>
      </c>
      <c r="P47" s="317">
        <f t="shared" si="0"/>
        <v>6.2358750000000001</v>
      </c>
      <c r="R47" s="317">
        <v>6.2358750000000001</v>
      </c>
      <c r="S47" s="317">
        <v>0</v>
      </c>
    </row>
    <row r="48" spans="1:19" x14ac:dyDescent="0.3">
      <c r="A48" s="402" t="s">
        <v>953</v>
      </c>
      <c r="B48" s="10" t="s">
        <v>1038</v>
      </c>
      <c r="C48" s="10" t="s">
        <v>1039</v>
      </c>
      <c r="D48" s="318" t="s">
        <v>24</v>
      </c>
      <c r="E48" s="318">
        <v>21.92</v>
      </c>
      <c r="F48" s="318">
        <v>24.66</v>
      </c>
      <c r="G48" s="318">
        <v>72</v>
      </c>
      <c r="H48" s="318">
        <v>4.87</v>
      </c>
      <c r="I48" s="318">
        <v>110244</v>
      </c>
      <c r="J48" s="318" t="s">
        <v>956</v>
      </c>
      <c r="K48" s="403">
        <v>37.65</v>
      </c>
      <c r="L48" s="403">
        <v>37.65</v>
      </c>
      <c r="M48" s="403">
        <v>37.65</v>
      </c>
      <c r="N48" s="58">
        <v>4.12</v>
      </c>
      <c r="O48" s="317">
        <v>1.6629</v>
      </c>
      <c r="P48" s="317">
        <f t="shared" si="0"/>
        <v>6.8511480000000002</v>
      </c>
      <c r="R48" s="317">
        <v>6.8511480000000002</v>
      </c>
      <c r="S48" s="317">
        <v>0</v>
      </c>
    </row>
    <row r="49" spans="1:19" x14ac:dyDescent="0.3">
      <c r="A49" s="402" t="s">
        <v>953</v>
      </c>
      <c r="B49" s="10" t="s">
        <v>1040</v>
      </c>
      <c r="C49" s="10" t="s">
        <v>1041</v>
      </c>
      <c r="D49" s="318" t="s">
        <v>24</v>
      </c>
      <c r="E49" s="318">
        <v>22.44</v>
      </c>
      <c r="F49" s="318">
        <v>24.62</v>
      </c>
      <c r="G49" s="318">
        <v>96</v>
      </c>
      <c r="H49" s="318">
        <v>3.74</v>
      </c>
      <c r="I49" s="318">
        <v>110244</v>
      </c>
      <c r="J49" s="318" t="s">
        <v>956</v>
      </c>
      <c r="K49" s="403">
        <v>43.68</v>
      </c>
      <c r="L49" s="403">
        <v>43.68</v>
      </c>
      <c r="M49" s="403">
        <v>43.68</v>
      </c>
      <c r="N49" s="58">
        <v>8.2200000000000006</v>
      </c>
      <c r="O49" s="317">
        <v>1.6629</v>
      </c>
      <c r="P49" s="317">
        <f t="shared" si="0"/>
        <v>13.669038000000002</v>
      </c>
      <c r="R49" s="317">
        <v>13.669038000000002</v>
      </c>
      <c r="S49" s="317">
        <v>0</v>
      </c>
    </row>
    <row r="50" spans="1:19" x14ac:dyDescent="0.3">
      <c r="A50" s="402" t="s">
        <v>953</v>
      </c>
      <c r="B50" s="10" t="s">
        <v>1042</v>
      </c>
      <c r="C50" s="10" t="s">
        <v>1043</v>
      </c>
      <c r="D50" s="318" t="s">
        <v>24</v>
      </c>
      <c r="E50" s="318">
        <v>23.16</v>
      </c>
      <c r="F50" s="318">
        <v>27.24</v>
      </c>
      <c r="G50" s="318">
        <v>192</v>
      </c>
      <c r="H50" s="318">
        <v>1.93</v>
      </c>
      <c r="I50" s="318">
        <v>110244</v>
      </c>
      <c r="J50" s="318" t="s">
        <v>956</v>
      </c>
      <c r="K50" s="403">
        <v>40.4</v>
      </c>
      <c r="L50" s="403">
        <v>40.4</v>
      </c>
      <c r="M50" s="403">
        <v>40.4</v>
      </c>
      <c r="N50" s="58">
        <v>6.06</v>
      </c>
      <c r="O50" s="317">
        <v>1.6629</v>
      </c>
      <c r="P50" s="317">
        <f t="shared" si="0"/>
        <v>10.077173999999999</v>
      </c>
      <c r="R50" s="317">
        <v>10.077173999999999</v>
      </c>
      <c r="S50" s="317">
        <v>0</v>
      </c>
    </row>
    <row r="51" spans="1:19" x14ac:dyDescent="0.3">
      <c r="A51" s="402" t="s">
        <v>953</v>
      </c>
      <c r="B51" s="10" t="s">
        <v>1044</v>
      </c>
      <c r="C51" s="10" t="s">
        <v>1045</v>
      </c>
      <c r="D51" s="318" t="s">
        <v>24</v>
      </c>
      <c r="E51" s="318">
        <v>28</v>
      </c>
      <c r="F51" s="318">
        <v>30.9</v>
      </c>
      <c r="G51" s="318">
        <v>96</v>
      </c>
      <c r="H51" s="318">
        <v>4.67</v>
      </c>
      <c r="I51" s="318">
        <v>110244</v>
      </c>
      <c r="J51" s="318" t="s">
        <v>956</v>
      </c>
      <c r="K51" s="403">
        <v>44</v>
      </c>
      <c r="L51" s="403">
        <v>44</v>
      </c>
      <c r="M51" s="403">
        <v>44</v>
      </c>
      <c r="N51" s="324">
        <v>6.96</v>
      </c>
      <c r="O51" s="317">
        <v>1.6629</v>
      </c>
      <c r="P51" s="317">
        <f t="shared" si="0"/>
        <v>11.573784</v>
      </c>
      <c r="R51" s="317">
        <v>11.573784</v>
      </c>
      <c r="S51" s="317">
        <v>0</v>
      </c>
    </row>
    <row r="52" spans="1:19" x14ac:dyDescent="0.3">
      <c r="A52" s="402" t="s">
        <v>953</v>
      </c>
      <c r="B52" s="10" t="s">
        <v>1046</v>
      </c>
      <c r="C52" s="10" t="s">
        <v>1047</v>
      </c>
      <c r="D52" s="318" t="s">
        <v>24</v>
      </c>
      <c r="E52" s="318">
        <v>28</v>
      </c>
      <c r="F52" s="318">
        <v>30.78</v>
      </c>
      <c r="G52" s="318">
        <v>96</v>
      </c>
      <c r="H52" s="318">
        <v>4.67</v>
      </c>
      <c r="I52" s="318">
        <v>110244</v>
      </c>
      <c r="J52" s="318" t="s">
        <v>956</v>
      </c>
      <c r="K52" s="403">
        <v>41</v>
      </c>
      <c r="L52" s="403">
        <v>41</v>
      </c>
      <c r="M52" s="403">
        <v>41</v>
      </c>
      <c r="N52" s="58">
        <v>8.0399999999999991</v>
      </c>
      <c r="O52" s="317">
        <v>1.6629</v>
      </c>
      <c r="P52" s="317">
        <f t="shared" si="0"/>
        <v>13.369715999999999</v>
      </c>
      <c r="R52" s="317">
        <v>13.369715999999999</v>
      </c>
      <c r="S52" s="317">
        <v>0</v>
      </c>
    </row>
    <row r="53" spans="1:19" x14ac:dyDescent="0.3">
      <c r="A53" s="402" t="s">
        <v>953</v>
      </c>
      <c r="B53" s="10" t="s">
        <v>1048</v>
      </c>
      <c r="C53" s="10" t="s">
        <v>1049</v>
      </c>
      <c r="D53" s="318" t="s">
        <v>24</v>
      </c>
      <c r="E53" s="318">
        <v>28.98</v>
      </c>
      <c r="F53" s="318">
        <v>31.73</v>
      </c>
      <c r="G53" s="318">
        <v>96</v>
      </c>
      <c r="H53" s="318">
        <v>4.83</v>
      </c>
      <c r="I53" s="318">
        <v>110244</v>
      </c>
      <c r="J53" s="318" t="s">
        <v>956</v>
      </c>
      <c r="K53" s="403">
        <v>43.2</v>
      </c>
      <c r="L53" s="403">
        <v>43.2</v>
      </c>
      <c r="M53" s="403">
        <v>43.2</v>
      </c>
      <c r="N53" s="58">
        <v>4.0199999999999996</v>
      </c>
      <c r="O53" s="317">
        <v>1.6629</v>
      </c>
      <c r="P53" s="317">
        <f t="shared" si="0"/>
        <v>6.6848579999999993</v>
      </c>
      <c r="R53" s="317">
        <v>6.6848579999999993</v>
      </c>
      <c r="S53" s="317">
        <v>0</v>
      </c>
    </row>
    <row r="54" spans="1:19" x14ac:dyDescent="0.3">
      <c r="A54" s="402" t="s">
        <v>953</v>
      </c>
      <c r="B54" s="10" t="s">
        <v>1050</v>
      </c>
      <c r="C54" s="10" t="s">
        <v>1051</v>
      </c>
      <c r="D54" s="318" t="s">
        <v>24</v>
      </c>
      <c r="E54" s="318">
        <v>30</v>
      </c>
      <c r="F54" s="318">
        <v>33.130000000000003</v>
      </c>
      <c r="G54" s="318">
        <v>96</v>
      </c>
      <c r="H54" s="318">
        <v>5</v>
      </c>
      <c r="I54" s="318">
        <v>110244</v>
      </c>
      <c r="J54" s="318" t="s">
        <v>956</v>
      </c>
      <c r="K54" s="403">
        <v>50.15</v>
      </c>
      <c r="L54" s="403">
        <v>50.15</v>
      </c>
      <c r="M54" s="403">
        <v>50.15</v>
      </c>
      <c r="N54" s="58">
        <v>1.92</v>
      </c>
      <c r="O54" s="317">
        <v>1.6629</v>
      </c>
      <c r="P54" s="317">
        <f t="shared" si="0"/>
        <v>3.1927680000000001</v>
      </c>
      <c r="R54" s="317">
        <v>3.1927680000000001</v>
      </c>
      <c r="S54" s="317">
        <v>0</v>
      </c>
    </row>
    <row r="55" spans="1:19" x14ac:dyDescent="0.3">
      <c r="A55" s="402" t="s">
        <v>953</v>
      </c>
      <c r="B55" s="10" t="s">
        <v>1052</v>
      </c>
      <c r="C55" s="10" t="s">
        <v>1053</v>
      </c>
      <c r="D55" s="318" t="s">
        <v>24</v>
      </c>
      <c r="E55" s="318">
        <v>27.36</v>
      </c>
      <c r="F55" s="318">
        <v>29.98</v>
      </c>
      <c r="G55" s="318">
        <v>96</v>
      </c>
      <c r="H55" s="318">
        <v>4.5599999999999996</v>
      </c>
      <c r="I55" s="318">
        <v>110244</v>
      </c>
      <c r="J55" s="318" t="s">
        <v>956</v>
      </c>
      <c r="K55" s="403">
        <v>42.2</v>
      </c>
      <c r="L55" s="403">
        <v>42.2</v>
      </c>
      <c r="M55" s="403">
        <v>42.2</v>
      </c>
      <c r="N55" s="58">
        <v>2.94</v>
      </c>
      <c r="O55" s="317">
        <v>1.6629</v>
      </c>
      <c r="P55" s="317">
        <f t="shared" si="0"/>
        <v>4.8889259999999997</v>
      </c>
      <c r="R55" s="317">
        <v>4.8889259999999997</v>
      </c>
      <c r="S55" s="317">
        <v>0</v>
      </c>
    </row>
    <row r="56" spans="1:19" x14ac:dyDescent="0.3">
      <c r="A56" s="402" t="s">
        <v>953</v>
      </c>
      <c r="B56" s="10" t="s">
        <v>1054</v>
      </c>
      <c r="C56" s="10" t="s">
        <v>1055</v>
      </c>
      <c r="D56" s="318" t="s">
        <v>24</v>
      </c>
      <c r="E56" s="318">
        <v>31.92</v>
      </c>
      <c r="F56" s="318">
        <v>35.799999999999997</v>
      </c>
      <c r="G56" s="318">
        <v>192</v>
      </c>
      <c r="H56" s="318">
        <v>2.66</v>
      </c>
      <c r="I56" s="318">
        <v>110244</v>
      </c>
      <c r="J56" s="318" t="s">
        <v>956</v>
      </c>
      <c r="K56" s="403">
        <v>46.48</v>
      </c>
      <c r="L56" s="403">
        <v>46.48</v>
      </c>
      <c r="M56" s="403">
        <v>46.48</v>
      </c>
      <c r="N56" s="58">
        <v>3.42</v>
      </c>
      <c r="O56" s="317">
        <v>1.6629</v>
      </c>
      <c r="P56" s="317">
        <f t="shared" si="0"/>
        <v>5.6871179999999999</v>
      </c>
      <c r="R56" s="317">
        <v>5.6871179999999999</v>
      </c>
      <c r="S56" s="317">
        <v>0</v>
      </c>
    </row>
    <row r="57" spans="1:19" x14ac:dyDescent="0.3">
      <c r="A57" s="402" t="s">
        <v>953</v>
      </c>
      <c r="B57" s="10" t="s">
        <v>1056</v>
      </c>
      <c r="C57" s="10" t="s">
        <v>1057</v>
      </c>
      <c r="D57" s="318" t="s">
        <v>24</v>
      </c>
      <c r="E57" s="318">
        <v>24.54</v>
      </c>
      <c r="F57" s="318">
        <v>32.14</v>
      </c>
      <c r="G57" s="318">
        <v>96</v>
      </c>
      <c r="H57" s="318">
        <v>4.09</v>
      </c>
      <c r="I57" s="318">
        <v>110244</v>
      </c>
      <c r="J57" s="318" t="s">
        <v>956</v>
      </c>
      <c r="K57" s="403">
        <v>45.5</v>
      </c>
      <c r="L57" s="403">
        <v>45.5</v>
      </c>
      <c r="M57" s="403">
        <v>45.5</v>
      </c>
      <c r="N57" s="58">
        <v>2.37</v>
      </c>
      <c r="O57" s="317">
        <v>1.6629</v>
      </c>
      <c r="P57" s="317">
        <f t="shared" si="0"/>
        <v>3.9410730000000003</v>
      </c>
      <c r="R57" s="317">
        <v>3.9410730000000003</v>
      </c>
      <c r="S57" s="317">
        <v>0</v>
      </c>
    </row>
    <row r="58" spans="1:19" x14ac:dyDescent="0.3">
      <c r="A58" s="402" t="s">
        <v>953</v>
      </c>
      <c r="B58" s="10" t="s">
        <v>1058</v>
      </c>
      <c r="C58" s="10" t="s">
        <v>1059</v>
      </c>
      <c r="D58" s="318" t="s">
        <v>24</v>
      </c>
      <c r="E58" s="318">
        <v>30</v>
      </c>
      <c r="F58" s="318">
        <v>32.04</v>
      </c>
      <c r="G58" s="318">
        <v>96</v>
      </c>
      <c r="H58" s="318">
        <v>5</v>
      </c>
      <c r="I58" s="318">
        <v>110244</v>
      </c>
      <c r="J58" s="318" t="s">
        <v>956</v>
      </c>
      <c r="K58" s="403">
        <v>49</v>
      </c>
      <c r="L58" s="403">
        <v>49</v>
      </c>
      <c r="M58" s="403">
        <v>49</v>
      </c>
      <c r="N58" s="58">
        <v>1.96</v>
      </c>
      <c r="O58" s="317">
        <v>1.6629</v>
      </c>
      <c r="P58" s="317">
        <f t="shared" si="0"/>
        <v>3.2592840000000001</v>
      </c>
      <c r="R58" s="317">
        <v>3.2592840000000001</v>
      </c>
      <c r="S58" s="317">
        <v>0</v>
      </c>
    </row>
    <row r="59" spans="1:19" x14ac:dyDescent="0.3">
      <c r="A59" s="402" t="s">
        <v>953</v>
      </c>
      <c r="B59" s="10" t="s">
        <v>1060</v>
      </c>
      <c r="C59" s="10" t="s">
        <v>1061</v>
      </c>
      <c r="D59" s="318" t="s">
        <v>24</v>
      </c>
      <c r="E59" s="318">
        <v>21.6</v>
      </c>
      <c r="F59" s="318">
        <v>26.8</v>
      </c>
      <c r="G59" s="318">
        <v>72</v>
      </c>
      <c r="H59" s="318">
        <v>4.8</v>
      </c>
      <c r="I59" s="318">
        <v>110244</v>
      </c>
      <c r="J59" s="318" t="s">
        <v>956</v>
      </c>
      <c r="K59" s="403">
        <v>39.5</v>
      </c>
      <c r="L59" s="403">
        <v>39.5</v>
      </c>
      <c r="M59" s="403">
        <v>39.5</v>
      </c>
      <c r="N59" s="58">
        <v>6.1</v>
      </c>
      <c r="O59" s="317">
        <v>1.6629</v>
      </c>
      <c r="P59" s="317">
        <f t="shared" si="0"/>
        <v>10.143689999999999</v>
      </c>
      <c r="R59" s="317">
        <v>10.143689999999999</v>
      </c>
      <c r="S59" s="317">
        <v>0</v>
      </c>
    </row>
    <row r="60" spans="1:19" x14ac:dyDescent="0.3">
      <c r="A60" s="402" t="s">
        <v>953</v>
      </c>
      <c r="B60" s="10" t="s">
        <v>1062</v>
      </c>
      <c r="C60" s="10" t="s">
        <v>1063</v>
      </c>
      <c r="D60" s="318" t="s">
        <v>24</v>
      </c>
      <c r="E60" s="318">
        <v>21.6</v>
      </c>
      <c r="F60" s="318">
        <v>24.36</v>
      </c>
      <c r="G60" s="318">
        <v>72</v>
      </c>
      <c r="H60" s="318">
        <v>4.8</v>
      </c>
      <c r="I60" s="318">
        <v>110244</v>
      </c>
      <c r="J60" s="318" t="s">
        <v>956</v>
      </c>
      <c r="K60" s="403">
        <v>42.65</v>
      </c>
      <c r="L60" s="403">
        <v>42.65</v>
      </c>
      <c r="M60" s="403">
        <v>42.65</v>
      </c>
      <c r="N60" s="58">
        <v>5.43</v>
      </c>
      <c r="O60" s="317">
        <v>1.6629</v>
      </c>
      <c r="P60" s="317">
        <f t="shared" si="0"/>
        <v>9.0295469999999991</v>
      </c>
      <c r="R60" s="317">
        <v>9.0295469999999991</v>
      </c>
      <c r="S60" s="317">
        <v>0</v>
      </c>
    </row>
    <row r="61" spans="1:19" x14ac:dyDescent="0.3">
      <c r="A61" s="402" t="s">
        <v>953</v>
      </c>
      <c r="B61" s="10" t="s">
        <v>1064</v>
      </c>
      <c r="C61" s="10" t="s">
        <v>1065</v>
      </c>
      <c r="D61" s="318" t="s">
        <v>24</v>
      </c>
      <c r="E61" s="318">
        <v>28.08</v>
      </c>
      <c r="F61" s="318">
        <v>30.71</v>
      </c>
      <c r="G61" s="318">
        <v>96</v>
      </c>
      <c r="H61" s="318">
        <v>4.68</v>
      </c>
      <c r="I61" s="318">
        <v>110244</v>
      </c>
      <c r="J61" s="318" t="s">
        <v>956</v>
      </c>
      <c r="K61" s="403">
        <v>43</v>
      </c>
      <c r="L61" s="403">
        <v>43</v>
      </c>
      <c r="M61" s="403">
        <v>43</v>
      </c>
      <c r="N61" s="58">
        <v>5.13</v>
      </c>
      <c r="O61" s="317">
        <v>1.6629</v>
      </c>
      <c r="P61" s="317">
        <f t="shared" si="0"/>
        <v>8.5306770000000007</v>
      </c>
      <c r="R61" s="317">
        <v>8.5306770000000007</v>
      </c>
      <c r="S61" s="317">
        <v>0</v>
      </c>
    </row>
    <row r="62" spans="1:19" x14ac:dyDescent="0.3">
      <c r="A62" s="402" t="s">
        <v>953</v>
      </c>
      <c r="B62" s="10" t="s">
        <v>1066</v>
      </c>
      <c r="C62" s="10" t="s">
        <v>1067</v>
      </c>
      <c r="D62" s="318" t="s">
        <v>24</v>
      </c>
      <c r="E62" s="318">
        <v>28.08</v>
      </c>
      <c r="F62" s="318">
        <v>30.71</v>
      </c>
      <c r="G62" s="318">
        <v>96</v>
      </c>
      <c r="H62" s="318">
        <v>4.68</v>
      </c>
      <c r="I62" s="318">
        <v>110244</v>
      </c>
      <c r="J62" s="318" t="s">
        <v>956</v>
      </c>
      <c r="K62" s="403">
        <v>47.48</v>
      </c>
      <c r="L62" s="403">
        <v>47.48</v>
      </c>
      <c r="M62" s="403">
        <v>47.48</v>
      </c>
      <c r="N62" s="58">
        <v>4.38</v>
      </c>
      <c r="O62" s="317">
        <v>1.6629</v>
      </c>
      <c r="P62" s="317">
        <f t="shared" si="0"/>
        <v>7.2835020000000004</v>
      </c>
      <c r="R62" s="317">
        <v>7.2835020000000004</v>
      </c>
      <c r="S62" s="317">
        <v>0</v>
      </c>
    </row>
    <row r="63" spans="1:19" x14ac:dyDescent="0.3">
      <c r="A63" s="402" t="s">
        <v>953</v>
      </c>
      <c r="B63" s="10" t="s">
        <v>1068</v>
      </c>
      <c r="C63" s="10" t="s">
        <v>1069</v>
      </c>
      <c r="D63" s="318" t="s">
        <v>24</v>
      </c>
      <c r="E63" s="318">
        <v>23.4</v>
      </c>
      <c r="F63" s="318">
        <v>25.85</v>
      </c>
      <c r="G63" s="318">
        <v>192</v>
      </c>
      <c r="H63" s="318">
        <v>1.95</v>
      </c>
      <c r="I63" s="318">
        <v>110244</v>
      </c>
      <c r="J63" s="318" t="s">
        <v>956</v>
      </c>
      <c r="K63" s="403">
        <v>46.5</v>
      </c>
      <c r="L63" s="403">
        <v>46.5</v>
      </c>
      <c r="M63" s="403">
        <v>46.5</v>
      </c>
      <c r="N63" s="58">
        <v>9.09</v>
      </c>
      <c r="O63" s="317">
        <v>1.6629</v>
      </c>
      <c r="P63" s="317">
        <f t="shared" si="0"/>
        <v>15.115761000000001</v>
      </c>
      <c r="R63" s="317">
        <v>15.115761000000001</v>
      </c>
      <c r="S63" s="317">
        <v>0</v>
      </c>
    </row>
    <row r="64" spans="1:19" x14ac:dyDescent="0.3">
      <c r="A64" s="402" t="s">
        <v>953</v>
      </c>
      <c r="B64" s="10" t="s">
        <v>1070</v>
      </c>
      <c r="C64" s="10" t="s">
        <v>1071</v>
      </c>
      <c r="D64" s="318" t="s">
        <v>24</v>
      </c>
      <c r="E64" s="318">
        <v>14.99</v>
      </c>
      <c r="F64" s="318">
        <v>15.89</v>
      </c>
      <c r="G64" s="318">
        <v>80</v>
      </c>
      <c r="H64" s="318">
        <v>3</v>
      </c>
      <c r="I64" s="318">
        <v>110244</v>
      </c>
      <c r="J64" s="318" t="s">
        <v>956</v>
      </c>
      <c r="K64" s="403">
        <v>25.95</v>
      </c>
      <c r="L64" s="403">
        <v>25.95</v>
      </c>
      <c r="M64" s="403">
        <v>25.95</v>
      </c>
      <c r="N64" s="58">
        <v>0</v>
      </c>
      <c r="O64" s="317">
        <v>1.6629</v>
      </c>
      <c r="P64" s="317">
        <f t="shared" si="0"/>
        <v>0</v>
      </c>
      <c r="R64" s="317">
        <v>0</v>
      </c>
      <c r="S64" s="317">
        <v>0</v>
      </c>
    </row>
    <row r="65" spans="1:19" x14ac:dyDescent="0.3">
      <c r="A65" s="402" t="s">
        <v>953</v>
      </c>
      <c r="B65" s="10" t="s">
        <v>1072</v>
      </c>
      <c r="C65" s="10" t="s">
        <v>1073</v>
      </c>
      <c r="D65" s="318" t="s">
        <v>24</v>
      </c>
      <c r="E65" s="318">
        <v>14.99</v>
      </c>
      <c r="F65" s="318">
        <v>15.89</v>
      </c>
      <c r="G65" s="318">
        <v>80</v>
      </c>
      <c r="H65" s="318">
        <v>3</v>
      </c>
      <c r="I65" s="318">
        <v>110244</v>
      </c>
      <c r="J65" s="318" t="s">
        <v>956</v>
      </c>
      <c r="K65" s="403">
        <v>27.5</v>
      </c>
      <c r="L65" s="403">
        <v>27.5</v>
      </c>
      <c r="M65" s="403">
        <v>27.5</v>
      </c>
      <c r="N65" s="58">
        <v>0</v>
      </c>
      <c r="O65" s="317">
        <v>1.6629</v>
      </c>
      <c r="P65" s="317">
        <f t="shared" si="0"/>
        <v>0</v>
      </c>
      <c r="R65" s="317">
        <v>0</v>
      </c>
      <c r="S65" s="317">
        <v>0</v>
      </c>
    </row>
  </sheetData>
  <protectedRanges>
    <protectedRange password="8F60" sqref="S6" name="Calculations_40"/>
  </protectedRanges>
  <conditionalFormatting sqref="C4:C6">
    <cfRule type="duplicateValues" dxfId="256" priority="3"/>
  </conditionalFormatting>
  <conditionalFormatting sqref="D4:D6">
    <cfRule type="duplicateValues" dxfId="255" priority="4"/>
  </conditionalFormatting>
  <conditionalFormatting sqref="D1:D3">
    <cfRule type="duplicateValues" dxfId="254" priority="1"/>
  </conditionalFormatting>
  <conditionalFormatting sqref="E1:E3">
    <cfRule type="duplicateValues" dxfId="253" priority="2"/>
  </conditionalFormatting>
  <pageMargins left="0.7" right="0.7" top="0.75" bottom="0.75" header="0.3" footer="0.3"/>
  <pageSetup paperSize="5" scale="54" fitToHeight="4" orientation="landscape" r:id="rId1"/>
  <rowBreaks count="1" manualBreakCount="1">
    <brk id="2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T14"/>
  <sheetViews>
    <sheetView zoomScale="90" zoomScaleNormal="90" workbookViewId="0">
      <pane xSplit="3" ySplit="6" topLeftCell="I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4.44140625" style="10" customWidth="1"/>
    <col min="2" max="2" width="48.88671875" style="10" customWidth="1"/>
    <col min="3" max="3" width="27.109375" style="10" bestFit="1" customWidth="1"/>
    <col min="4" max="6" width="10.109375" style="198" customWidth="1"/>
    <col min="7" max="7" width="8.44140625" style="198" customWidth="1"/>
    <col min="8" max="8" width="7.44140625" style="198" customWidth="1"/>
    <col min="9" max="9" width="9.109375" style="198" customWidth="1"/>
    <col min="10" max="10" width="23.6640625" style="198" customWidth="1"/>
    <col min="11" max="11" width="16.88671875" style="198" customWidth="1"/>
    <col min="12" max="12" width="12.33203125" style="198" customWidth="1"/>
    <col min="13" max="13" width="12.6640625" style="198" bestFit="1" customWidth="1"/>
    <col min="14" max="14" width="10.33203125" style="58" bestFit="1" customWidth="1"/>
    <col min="15" max="16" width="8.5546875" style="197" bestFit="1" customWidth="1"/>
    <col min="17" max="17" width="1.88671875" style="59" customWidth="1"/>
    <col min="18" max="18" width="16" style="197" bestFit="1" customWidth="1"/>
    <col min="19" max="19" width="12.5546875" style="197" customWidth="1"/>
    <col min="20" max="20" width="35.88671875" style="73"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201"/>
    </row>
    <row r="2" spans="1:20" s="3" customFormat="1" x14ac:dyDescent="0.3">
      <c r="A2" s="4"/>
      <c r="B2" s="5" t="s">
        <v>41</v>
      </c>
      <c r="C2" s="5"/>
      <c r="D2" s="5"/>
      <c r="E2" s="33"/>
      <c r="F2" s="34"/>
      <c r="G2" s="34"/>
      <c r="H2" s="34"/>
      <c r="I2" s="34"/>
      <c r="J2" s="34"/>
      <c r="K2" s="34"/>
      <c r="L2" s="34"/>
      <c r="M2" s="34"/>
      <c r="N2" s="35"/>
      <c r="O2" s="36"/>
      <c r="P2" s="36"/>
      <c r="Q2" s="37"/>
      <c r="R2" s="38"/>
      <c r="S2" s="39"/>
      <c r="T2" s="202"/>
    </row>
    <row r="3" spans="1:20" s="3" customFormat="1" x14ac:dyDescent="0.3">
      <c r="A3" s="4"/>
      <c r="B3" s="6" t="s">
        <v>0</v>
      </c>
      <c r="C3" s="6"/>
      <c r="D3" s="6"/>
      <c r="E3" s="41"/>
      <c r="F3" s="42"/>
      <c r="G3" s="42"/>
      <c r="H3" s="42"/>
      <c r="I3" s="42"/>
      <c r="J3" s="42"/>
      <c r="K3" s="42"/>
      <c r="L3" s="42"/>
      <c r="M3" s="42"/>
      <c r="N3" s="43"/>
      <c r="O3" s="44"/>
      <c r="P3" s="44"/>
      <c r="Q3" s="45"/>
      <c r="R3" s="46"/>
      <c r="S3" s="39"/>
      <c r="T3" s="202"/>
    </row>
    <row r="4" spans="1:20" s="3" customFormat="1" ht="12" customHeight="1" thickBot="1" x14ac:dyDescent="0.35">
      <c r="A4" s="4"/>
      <c r="B4" s="6"/>
      <c r="C4" s="6"/>
      <c r="D4" s="41"/>
      <c r="E4" s="42"/>
      <c r="F4" s="42"/>
      <c r="G4" s="42"/>
      <c r="H4" s="42"/>
      <c r="I4" s="42"/>
      <c r="J4" s="42"/>
      <c r="K4" s="42"/>
      <c r="L4" s="42"/>
      <c r="M4" s="42"/>
      <c r="N4" s="43"/>
      <c r="O4" s="44"/>
      <c r="P4" s="44"/>
      <c r="Q4" s="45"/>
      <c r="R4" s="46"/>
      <c r="S4" s="39"/>
      <c r="T4" s="202"/>
    </row>
    <row r="5" spans="1:20" ht="14.4" hidden="1" thickBot="1" x14ac:dyDescent="0.35">
      <c r="A5" s="7"/>
      <c r="B5" s="8"/>
      <c r="C5" s="9" t="s">
        <v>1</v>
      </c>
      <c r="D5" s="47"/>
      <c r="E5" s="48"/>
      <c r="F5" s="48"/>
      <c r="G5" s="48"/>
      <c r="H5" s="48"/>
      <c r="I5" s="48"/>
      <c r="J5" s="49"/>
      <c r="K5" s="49"/>
      <c r="L5" s="49"/>
      <c r="M5" s="49"/>
      <c r="N5" s="50"/>
      <c r="O5" s="51"/>
      <c r="P5" s="51"/>
      <c r="Q5" s="52"/>
      <c r="R5" s="53" t="s">
        <v>14</v>
      </c>
      <c r="S5" s="54"/>
      <c r="T5" s="203"/>
    </row>
    <row r="6" spans="1:20" ht="78" customHeight="1" thickBot="1" x14ac:dyDescent="0.35">
      <c r="A6" s="11" t="s">
        <v>3</v>
      </c>
      <c r="B6" s="12" t="s">
        <v>8</v>
      </c>
      <c r="C6" s="13" t="s">
        <v>18</v>
      </c>
      <c r="D6" s="14" t="s">
        <v>9</v>
      </c>
      <c r="E6" s="14" t="s">
        <v>5</v>
      </c>
      <c r="F6" s="14" t="s">
        <v>20</v>
      </c>
      <c r="G6" s="12" t="s">
        <v>38</v>
      </c>
      <c r="H6" s="14" t="s">
        <v>39</v>
      </c>
      <c r="I6" s="17" t="s">
        <v>10</v>
      </c>
      <c r="J6" s="14" t="s">
        <v>11</v>
      </c>
      <c r="K6" s="15" t="s">
        <v>227</v>
      </c>
      <c r="L6" s="16" t="s">
        <v>30</v>
      </c>
      <c r="M6" s="15" t="s">
        <v>31</v>
      </c>
      <c r="N6" s="24" t="s">
        <v>28</v>
      </c>
      <c r="O6" s="20" t="s">
        <v>12</v>
      </c>
      <c r="P6" s="20" t="s">
        <v>13</v>
      </c>
      <c r="Q6" s="19"/>
      <c r="R6" s="20" t="s">
        <v>16</v>
      </c>
      <c r="S6" s="22" t="s">
        <v>17</v>
      </c>
      <c r="T6" s="15" t="s">
        <v>7</v>
      </c>
    </row>
    <row r="7" spans="1:20" ht="96.6" x14ac:dyDescent="0.3">
      <c r="A7" s="10" t="s">
        <v>228</v>
      </c>
      <c r="B7" s="10" t="s">
        <v>229</v>
      </c>
      <c r="C7" s="10">
        <v>2265589104</v>
      </c>
      <c r="D7" s="198" t="s">
        <v>24</v>
      </c>
      <c r="E7" s="198" t="s">
        <v>230</v>
      </c>
      <c r="F7" s="198" t="s">
        <v>231</v>
      </c>
      <c r="G7" s="198" t="s">
        <v>232</v>
      </c>
      <c r="H7" s="198">
        <v>3.15</v>
      </c>
      <c r="I7" s="198" t="s">
        <v>233</v>
      </c>
      <c r="J7" s="198" t="s">
        <v>234</v>
      </c>
      <c r="K7" s="197">
        <v>75.53</v>
      </c>
      <c r="L7" s="197"/>
      <c r="M7" s="197"/>
      <c r="N7" s="58">
        <v>24.08</v>
      </c>
      <c r="O7" s="77">
        <v>1.1153</v>
      </c>
      <c r="P7" s="197">
        <f>O7*N7</f>
        <v>26.856423999999997</v>
      </c>
      <c r="R7" s="197">
        <f>P7</f>
        <v>26.856423999999997</v>
      </c>
      <c r="S7" s="197">
        <v>0</v>
      </c>
      <c r="T7" s="73" t="s">
        <v>235</v>
      </c>
    </row>
    <row r="8" spans="1:20" ht="82.8" x14ac:dyDescent="0.3">
      <c r="A8" s="10" t="s">
        <v>228</v>
      </c>
      <c r="B8" s="10" t="s">
        <v>236</v>
      </c>
      <c r="C8" s="10">
        <v>2265589200</v>
      </c>
      <c r="D8" s="198" t="s">
        <v>24</v>
      </c>
      <c r="E8" s="198">
        <v>24</v>
      </c>
      <c r="F8" s="198">
        <v>25.23</v>
      </c>
      <c r="G8" s="198">
        <v>114</v>
      </c>
      <c r="H8" s="198">
        <v>3.35</v>
      </c>
      <c r="I8" s="198" t="s">
        <v>233</v>
      </c>
      <c r="J8" s="198" t="s">
        <v>234</v>
      </c>
      <c r="K8" s="197">
        <v>89.28</v>
      </c>
      <c r="N8" s="58">
        <v>24.81</v>
      </c>
      <c r="O8" s="77">
        <v>1.1153</v>
      </c>
      <c r="P8" s="197">
        <f t="shared" ref="P8:P14" si="0">O8*N8</f>
        <v>27.670592999999997</v>
      </c>
      <c r="R8" s="197">
        <f t="shared" ref="R8:R14" si="1">P8</f>
        <v>27.670592999999997</v>
      </c>
      <c r="S8" s="197">
        <v>0</v>
      </c>
      <c r="T8" s="73" t="s">
        <v>237</v>
      </c>
    </row>
    <row r="9" spans="1:20" ht="82.8" x14ac:dyDescent="0.3">
      <c r="A9" s="10" t="s">
        <v>228</v>
      </c>
      <c r="B9" s="10" t="s">
        <v>238</v>
      </c>
      <c r="C9" s="10">
        <v>2265589201</v>
      </c>
      <c r="D9" s="198" t="s">
        <v>24</v>
      </c>
      <c r="E9" s="198">
        <v>24</v>
      </c>
      <c r="F9" s="198">
        <v>25.23</v>
      </c>
      <c r="G9" s="198">
        <v>114</v>
      </c>
      <c r="H9" s="198">
        <v>3.35</v>
      </c>
      <c r="I9" s="198" t="s">
        <v>233</v>
      </c>
      <c r="J9" s="198" t="s">
        <v>234</v>
      </c>
      <c r="K9" s="197">
        <v>74.400000000000006</v>
      </c>
      <c r="N9" s="58">
        <v>23.85</v>
      </c>
      <c r="O9" s="77">
        <v>1.1153</v>
      </c>
      <c r="P9" s="197">
        <f t="shared" si="0"/>
        <v>26.599905</v>
      </c>
      <c r="R9" s="197">
        <f t="shared" si="1"/>
        <v>26.599905</v>
      </c>
      <c r="S9" s="197">
        <v>0</v>
      </c>
      <c r="T9" s="73" t="s">
        <v>237</v>
      </c>
    </row>
    <row r="10" spans="1:20" ht="82.8" x14ac:dyDescent="0.3">
      <c r="A10" s="10" t="s">
        <v>228</v>
      </c>
      <c r="B10" s="10" t="s">
        <v>239</v>
      </c>
      <c r="C10" s="10">
        <v>2265589202</v>
      </c>
      <c r="D10" s="198" t="s">
        <v>24</v>
      </c>
      <c r="E10" s="198">
        <v>18</v>
      </c>
      <c r="F10" s="198">
        <v>19.23</v>
      </c>
      <c r="G10" s="198">
        <v>80</v>
      </c>
      <c r="H10" s="198">
        <v>3.58</v>
      </c>
      <c r="I10" s="198" t="s">
        <v>240</v>
      </c>
      <c r="J10" s="198" t="s">
        <v>241</v>
      </c>
      <c r="K10" s="197">
        <v>48.42</v>
      </c>
      <c r="N10" s="58">
        <v>22.95</v>
      </c>
      <c r="O10" s="77">
        <v>1.1153</v>
      </c>
      <c r="P10" s="197">
        <f t="shared" si="0"/>
        <v>25.596134999999997</v>
      </c>
      <c r="R10" s="197">
        <f t="shared" si="1"/>
        <v>25.596134999999997</v>
      </c>
      <c r="S10" s="197">
        <v>0</v>
      </c>
      <c r="T10" s="73" t="s">
        <v>242</v>
      </c>
    </row>
    <row r="11" spans="1:20" ht="96.6" x14ac:dyDescent="0.3">
      <c r="A11" s="10" t="s">
        <v>228</v>
      </c>
      <c r="B11" s="10" t="s">
        <v>243</v>
      </c>
      <c r="C11" s="10">
        <v>2265589204</v>
      </c>
      <c r="D11" s="198" t="s">
        <v>24</v>
      </c>
      <c r="E11" s="198" t="s">
        <v>244</v>
      </c>
      <c r="F11" s="198" t="s">
        <v>245</v>
      </c>
      <c r="G11" s="198" t="s">
        <v>246</v>
      </c>
      <c r="H11" s="198">
        <v>3.58</v>
      </c>
      <c r="I11" s="198" t="s">
        <v>240</v>
      </c>
      <c r="J11" s="198" t="s">
        <v>241</v>
      </c>
      <c r="K11" s="197">
        <v>40.14</v>
      </c>
      <c r="L11" s="204"/>
      <c r="N11" s="58">
        <v>23.9</v>
      </c>
      <c r="O11" s="77">
        <v>1.1153</v>
      </c>
      <c r="P11" s="197">
        <f t="shared" si="0"/>
        <v>26.655669999999997</v>
      </c>
      <c r="R11" s="197">
        <f t="shared" si="1"/>
        <v>26.655669999999997</v>
      </c>
      <c r="S11" s="197">
        <v>0</v>
      </c>
      <c r="T11" s="73" t="s">
        <v>247</v>
      </c>
    </row>
    <row r="12" spans="1:20" ht="82.8" x14ac:dyDescent="0.3">
      <c r="A12" s="10" t="s">
        <v>228</v>
      </c>
      <c r="B12" s="10" t="s">
        <v>248</v>
      </c>
      <c r="C12" s="10">
        <v>2265589206</v>
      </c>
      <c r="D12" s="198" t="s">
        <v>24</v>
      </c>
      <c r="E12" s="198">
        <v>20</v>
      </c>
      <c r="F12" s="198">
        <v>22</v>
      </c>
      <c r="G12" s="198">
        <v>160</v>
      </c>
      <c r="H12" s="198">
        <v>2</v>
      </c>
      <c r="I12" s="198" t="s">
        <v>240</v>
      </c>
      <c r="J12" s="198" t="s">
        <v>241</v>
      </c>
      <c r="K12" s="197">
        <v>39.6</v>
      </c>
      <c r="N12" s="58">
        <v>10.3</v>
      </c>
      <c r="O12" s="77">
        <v>1.1153</v>
      </c>
      <c r="P12" s="197">
        <f t="shared" si="0"/>
        <v>11.487590000000001</v>
      </c>
      <c r="R12" s="197">
        <f t="shared" si="1"/>
        <v>11.487590000000001</v>
      </c>
      <c r="S12" s="197">
        <v>0</v>
      </c>
      <c r="T12" s="73" t="s">
        <v>249</v>
      </c>
    </row>
    <row r="13" spans="1:20" ht="82.8" x14ac:dyDescent="0.3">
      <c r="I13" s="198" t="s">
        <v>233</v>
      </c>
      <c r="J13" s="198" t="s">
        <v>234</v>
      </c>
      <c r="K13" s="197"/>
      <c r="N13" s="58">
        <v>10.3</v>
      </c>
      <c r="O13" s="77">
        <v>1.1153</v>
      </c>
      <c r="P13" s="197">
        <f t="shared" si="0"/>
        <v>11.487590000000001</v>
      </c>
      <c r="R13" s="197">
        <f t="shared" si="1"/>
        <v>11.487590000000001</v>
      </c>
      <c r="S13" s="197">
        <v>0</v>
      </c>
      <c r="T13" s="73" t="s">
        <v>242</v>
      </c>
    </row>
    <row r="14" spans="1:20" ht="82.8" x14ac:dyDescent="0.3">
      <c r="A14" s="10" t="s">
        <v>228</v>
      </c>
      <c r="B14" s="10" t="s">
        <v>250</v>
      </c>
      <c r="C14" s="10">
        <v>2265589209</v>
      </c>
      <c r="D14" s="198" t="s">
        <v>24</v>
      </c>
      <c r="E14" s="198">
        <v>30</v>
      </c>
      <c r="F14" s="198">
        <v>33</v>
      </c>
      <c r="G14" s="198">
        <v>130</v>
      </c>
      <c r="H14" s="198">
        <v>3.6</v>
      </c>
      <c r="I14" s="198" t="s">
        <v>233</v>
      </c>
      <c r="J14" s="198" t="s">
        <v>234</v>
      </c>
      <c r="K14" s="197">
        <v>106.2</v>
      </c>
      <c r="N14" s="58">
        <v>29.19</v>
      </c>
      <c r="O14" s="77">
        <v>1.1153</v>
      </c>
      <c r="P14" s="197">
        <f t="shared" si="0"/>
        <v>32.555607000000002</v>
      </c>
      <c r="R14" s="197">
        <f t="shared" si="1"/>
        <v>32.555607000000002</v>
      </c>
      <c r="S14" s="197">
        <v>0</v>
      </c>
      <c r="T14" s="73" t="s">
        <v>242</v>
      </c>
    </row>
  </sheetData>
  <protectedRanges>
    <protectedRange password="8F60" sqref="S6" name="Calculations_40"/>
  </protectedRanges>
  <conditionalFormatting sqref="C4:C6">
    <cfRule type="duplicateValues" dxfId="324" priority="3"/>
  </conditionalFormatting>
  <conditionalFormatting sqref="D4:D6">
    <cfRule type="duplicateValues" dxfId="323" priority="4"/>
  </conditionalFormatting>
  <conditionalFormatting sqref="D1:D3">
    <cfRule type="duplicateValues" dxfId="322" priority="1"/>
  </conditionalFormatting>
  <conditionalFormatting sqref="E1:E3">
    <cfRule type="duplicateValues" dxfId="321" priority="2"/>
  </conditionalFormatting>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FF00"/>
    <pageSetUpPr fitToPage="1"/>
  </sheetPr>
  <dimension ref="A1:AA119"/>
  <sheetViews>
    <sheetView zoomScaleNormal="100"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4.6640625" style="10" customWidth="1"/>
    <col min="2" max="2" width="17.6640625" style="10" customWidth="1"/>
    <col min="3" max="3" width="13.33203125" style="10" bestFit="1" customWidth="1"/>
    <col min="4" max="4" width="13" style="10" customWidth="1"/>
    <col min="5" max="5" width="9.33203125" style="318"/>
    <col min="6" max="6" width="10.44140625" style="318" customWidth="1"/>
    <col min="7" max="7" width="12" style="318" customWidth="1"/>
    <col min="8" max="10" width="9.33203125" style="318"/>
    <col min="11" max="11" width="22" style="318" bestFit="1" customWidth="1"/>
    <col min="12" max="12" width="12" style="318" customWidth="1"/>
    <col min="13" max="13" width="9.5546875" style="317" bestFit="1" customWidth="1"/>
    <col min="14" max="14" width="9.33203125" style="317"/>
    <col min="15" max="15" width="3.6640625" style="59" customWidth="1"/>
    <col min="16" max="16" width="16.5546875" style="317" customWidth="1"/>
    <col min="17" max="17" width="18" style="317" customWidth="1"/>
    <col min="18" max="18" width="17.5546875" style="317" customWidth="1"/>
    <col min="19" max="19" width="14" style="318" customWidth="1"/>
    <col min="20" max="22" width="9.33203125" style="318"/>
    <col min="23" max="23" width="21.5546875" style="317" customWidth="1"/>
    <col min="24" max="24" width="22.33203125" style="317" customWidth="1"/>
    <col min="25" max="25" width="22.6640625" style="317" customWidth="1"/>
    <col min="26" max="26" width="12.5546875" style="317" customWidth="1"/>
    <col min="27" max="27" width="9.33203125" style="318"/>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316"/>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1074</v>
      </c>
      <c r="B7" s="10" t="s">
        <v>1075</v>
      </c>
      <c r="C7" s="10" t="s">
        <v>23</v>
      </c>
      <c r="D7" s="10" t="s">
        <v>1076</v>
      </c>
      <c r="E7" s="318" t="s">
        <v>24</v>
      </c>
      <c r="F7" s="318">
        <v>20.440000000000001</v>
      </c>
      <c r="G7" s="318">
        <v>21.44</v>
      </c>
      <c r="H7" s="318">
        <v>75</v>
      </c>
      <c r="I7" s="318">
        <v>4.3600000000000003</v>
      </c>
      <c r="J7" s="318">
        <v>100154</v>
      </c>
      <c r="K7" s="318" t="s">
        <v>25</v>
      </c>
      <c r="L7" s="318">
        <v>10.97</v>
      </c>
      <c r="M7" s="77">
        <v>2.3287</v>
      </c>
      <c r="N7" s="317">
        <v>25.55</v>
      </c>
      <c r="P7" s="317">
        <v>47.55</v>
      </c>
      <c r="Q7" s="317">
        <v>47.55</v>
      </c>
      <c r="R7" s="317">
        <v>47.55</v>
      </c>
      <c r="S7" s="318">
        <v>460007</v>
      </c>
      <c r="T7" s="318" t="s">
        <v>24</v>
      </c>
      <c r="U7" s="318">
        <v>75</v>
      </c>
      <c r="V7" s="318">
        <v>4.3600000000000003</v>
      </c>
      <c r="W7" s="317">
        <v>64.75</v>
      </c>
      <c r="X7" s="317">
        <v>64.75</v>
      </c>
      <c r="Y7" s="317">
        <v>64.75</v>
      </c>
      <c r="AA7" s="318" t="s">
        <v>1077</v>
      </c>
    </row>
    <row r="8" spans="1:27" x14ac:dyDescent="0.3">
      <c r="A8" s="10" t="s">
        <v>1074</v>
      </c>
      <c r="B8" s="10" t="s">
        <v>1078</v>
      </c>
      <c r="C8" s="10" t="s">
        <v>23</v>
      </c>
      <c r="D8" s="10" t="s">
        <v>1079</v>
      </c>
      <c r="E8" s="318" t="s">
        <v>24</v>
      </c>
      <c r="F8" s="318">
        <v>13.28</v>
      </c>
      <c r="G8" s="318">
        <v>14.28</v>
      </c>
      <c r="H8" s="318">
        <v>50</v>
      </c>
      <c r="I8" s="318">
        <v>4.25</v>
      </c>
      <c r="J8" s="318">
        <v>100154</v>
      </c>
      <c r="K8" s="318" t="s">
        <v>25</v>
      </c>
      <c r="L8" s="318">
        <v>7.71</v>
      </c>
      <c r="M8" s="77">
        <v>2.3287</v>
      </c>
      <c r="N8" s="317">
        <v>17.95</v>
      </c>
      <c r="P8" s="317">
        <v>28.6</v>
      </c>
      <c r="Q8" s="317">
        <v>28.6</v>
      </c>
      <c r="R8" s="317">
        <v>28.6</v>
      </c>
      <c r="S8" s="318">
        <v>470007</v>
      </c>
      <c r="T8" s="318" t="s">
        <v>24</v>
      </c>
      <c r="U8" s="318">
        <v>50</v>
      </c>
      <c r="V8" s="318">
        <v>4.25</v>
      </c>
      <c r="W8" s="317">
        <v>36.9</v>
      </c>
      <c r="X8" s="317">
        <v>36.9</v>
      </c>
      <c r="Y8" s="317">
        <v>36.9</v>
      </c>
    </row>
    <row r="9" spans="1:27" x14ac:dyDescent="0.3">
      <c r="A9" s="10" t="s">
        <v>1074</v>
      </c>
      <c r="B9" s="10" t="s">
        <v>1080</v>
      </c>
      <c r="C9" s="10" t="s">
        <v>23</v>
      </c>
      <c r="D9" s="10" t="s">
        <v>1081</v>
      </c>
      <c r="E9" s="318" t="s">
        <v>24</v>
      </c>
      <c r="F9" s="318">
        <v>14.38</v>
      </c>
      <c r="G9" s="318">
        <v>15.38</v>
      </c>
      <c r="H9" s="318">
        <v>50</v>
      </c>
      <c r="I9" s="318">
        <v>4.5999999999999996</v>
      </c>
      <c r="J9" s="318">
        <v>100154</v>
      </c>
      <c r="K9" s="318" t="s">
        <v>25</v>
      </c>
      <c r="L9" s="318">
        <v>7.71</v>
      </c>
      <c r="M9" s="77">
        <v>2.3287</v>
      </c>
      <c r="N9" s="317">
        <v>17.95</v>
      </c>
      <c r="P9" s="317">
        <v>33.18</v>
      </c>
      <c r="Q9" s="317">
        <v>33.18</v>
      </c>
      <c r="R9" s="317">
        <v>33.18</v>
      </c>
      <c r="S9" s="318">
        <v>471007</v>
      </c>
      <c r="T9" s="318" t="s">
        <v>24</v>
      </c>
      <c r="U9" s="318">
        <v>50</v>
      </c>
      <c r="V9" s="318">
        <v>4.5999999999999996</v>
      </c>
      <c r="W9" s="317">
        <v>41.54</v>
      </c>
      <c r="X9" s="317">
        <v>41.54</v>
      </c>
      <c r="Y9" s="317">
        <v>41.54</v>
      </c>
    </row>
    <row r="10" spans="1:27" x14ac:dyDescent="0.3">
      <c r="J10" s="318">
        <v>100036</v>
      </c>
      <c r="K10" s="318" t="s">
        <v>27</v>
      </c>
      <c r="L10" s="318">
        <v>1.0900000000000001</v>
      </c>
      <c r="M10" s="77">
        <v>1.6368</v>
      </c>
      <c r="N10" s="317">
        <v>1.78</v>
      </c>
      <c r="P10" s="317">
        <v>39.76</v>
      </c>
      <c r="Q10" s="317">
        <v>39.76</v>
      </c>
      <c r="R10" s="317">
        <v>39.76</v>
      </c>
      <c r="S10" s="318">
        <v>471007</v>
      </c>
      <c r="T10" s="318" t="s">
        <v>24</v>
      </c>
      <c r="U10" s="318">
        <v>50</v>
      </c>
      <c r="V10" s="318">
        <v>4.5999999999999996</v>
      </c>
      <c r="W10" s="317">
        <v>41.54</v>
      </c>
      <c r="X10" s="317">
        <v>41.54</v>
      </c>
      <c r="Y10" s="317">
        <v>41.54</v>
      </c>
    </row>
    <row r="11" spans="1:27" x14ac:dyDescent="0.3">
      <c r="A11" s="10" t="s">
        <v>1074</v>
      </c>
      <c r="B11" s="10" t="s">
        <v>1082</v>
      </c>
      <c r="C11" s="10" t="s">
        <v>23</v>
      </c>
      <c r="D11" s="10" t="s">
        <v>1083</v>
      </c>
      <c r="E11" s="318" t="s">
        <v>24</v>
      </c>
      <c r="F11" s="318">
        <v>20.39</v>
      </c>
      <c r="G11" s="318">
        <v>21.39</v>
      </c>
      <c r="H11" s="318">
        <v>75</v>
      </c>
      <c r="I11" s="318">
        <v>4.3499999999999996</v>
      </c>
      <c r="J11" s="318">
        <v>100154</v>
      </c>
      <c r="K11" s="318" t="s">
        <v>25</v>
      </c>
      <c r="L11" s="318">
        <v>10.28</v>
      </c>
      <c r="M11" s="77">
        <v>2.3287</v>
      </c>
      <c r="N11" s="317">
        <v>23.94</v>
      </c>
      <c r="P11" s="317">
        <v>48.24</v>
      </c>
      <c r="Q11" s="317">
        <v>48.24</v>
      </c>
      <c r="R11" s="317">
        <v>48.24</v>
      </c>
      <c r="S11" s="318">
        <v>470220</v>
      </c>
      <c r="T11" s="318" t="s">
        <v>24</v>
      </c>
      <c r="U11" s="318">
        <v>75</v>
      </c>
      <c r="V11" s="318">
        <v>4.3499999999999996</v>
      </c>
      <c r="W11" s="317">
        <v>60.3</v>
      </c>
      <c r="X11" s="317">
        <v>60.3</v>
      </c>
      <c r="Y11" s="317">
        <v>60.3</v>
      </c>
    </row>
    <row r="12" spans="1:27" x14ac:dyDescent="0.3">
      <c r="J12" s="318">
        <v>100036</v>
      </c>
      <c r="K12" s="318" t="s">
        <v>27</v>
      </c>
      <c r="L12" s="318">
        <v>1.17</v>
      </c>
      <c r="M12" s="77">
        <v>1.6368</v>
      </c>
      <c r="N12" s="317">
        <v>1.92</v>
      </c>
      <c r="P12" s="317">
        <v>58.38</v>
      </c>
      <c r="Q12" s="317">
        <v>58.38</v>
      </c>
      <c r="R12" s="317">
        <v>58.38</v>
      </c>
      <c r="S12" s="318">
        <v>470220</v>
      </c>
      <c r="T12" s="318" t="s">
        <v>24</v>
      </c>
      <c r="U12" s="318">
        <v>75</v>
      </c>
      <c r="V12" s="318">
        <v>4.3499999999999996</v>
      </c>
      <c r="W12" s="317">
        <v>60.3</v>
      </c>
      <c r="X12" s="317">
        <v>60.3</v>
      </c>
      <c r="Y12" s="317">
        <v>60.3</v>
      </c>
    </row>
    <row r="13" spans="1:27" x14ac:dyDescent="0.3">
      <c r="A13" s="10" t="s">
        <v>1074</v>
      </c>
      <c r="B13" s="10" t="s">
        <v>1084</v>
      </c>
      <c r="C13" s="10" t="s">
        <v>23</v>
      </c>
      <c r="D13" s="10" t="s">
        <v>1085</v>
      </c>
      <c r="E13" s="318" t="s">
        <v>24</v>
      </c>
      <c r="F13" s="318">
        <v>15</v>
      </c>
      <c r="G13" s="318">
        <v>16</v>
      </c>
      <c r="H13" s="318">
        <v>100</v>
      </c>
      <c r="I13" s="318">
        <v>2.4</v>
      </c>
      <c r="J13" s="318">
        <v>100154</v>
      </c>
      <c r="K13" s="318" t="s">
        <v>25</v>
      </c>
      <c r="L13" s="318">
        <v>6.8</v>
      </c>
      <c r="M13" s="77">
        <v>2.3287</v>
      </c>
      <c r="N13" s="317">
        <v>15.84</v>
      </c>
      <c r="P13" s="317">
        <v>46.21</v>
      </c>
      <c r="Q13" s="317">
        <v>46.21</v>
      </c>
      <c r="R13" s="317">
        <v>46.21</v>
      </c>
      <c r="S13" s="318">
        <v>180021</v>
      </c>
      <c r="T13" s="318" t="s">
        <v>24</v>
      </c>
      <c r="U13" s="318">
        <v>100</v>
      </c>
      <c r="V13" s="318">
        <v>2.4</v>
      </c>
      <c r="W13" s="317">
        <v>50.67</v>
      </c>
      <c r="X13" s="317">
        <v>50.67</v>
      </c>
      <c r="Y13" s="317">
        <v>50.67</v>
      </c>
    </row>
    <row r="14" spans="1:27" x14ac:dyDescent="0.3">
      <c r="J14" s="318">
        <v>100022</v>
      </c>
      <c r="K14" s="318" t="s">
        <v>1086</v>
      </c>
      <c r="L14" s="318">
        <v>3.13</v>
      </c>
      <c r="M14" s="77">
        <v>1.6629</v>
      </c>
      <c r="N14" s="317">
        <v>5.2</v>
      </c>
      <c r="P14" s="317">
        <v>45.47</v>
      </c>
      <c r="Q14" s="317">
        <v>45.47</v>
      </c>
      <c r="R14" s="317">
        <v>45.47</v>
      </c>
      <c r="S14" s="318">
        <v>180021</v>
      </c>
      <c r="T14" s="318" t="s">
        <v>24</v>
      </c>
      <c r="U14" s="318">
        <v>100</v>
      </c>
      <c r="V14" s="318">
        <v>2.4</v>
      </c>
      <c r="W14" s="317">
        <v>50.67</v>
      </c>
      <c r="X14" s="317">
        <v>50.67</v>
      </c>
      <c r="Y14" s="317">
        <v>50.67</v>
      </c>
    </row>
    <row r="15" spans="1:27" x14ac:dyDescent="0.3">
      <c r="A15" s="10" t="s">
        <v>1074</v>
      </c>
      <c r="B15" s="10" t="s">
        <v>1087</v>
      </c>
      <c r="C15" s="10" t="s">
        <v>23</v>
      </c>
      <c r="D15" s="10" t="s">
        <v>1088</v>
      </c>
      <c r="E15" s="318" t="s">
        <v>24</v>
      </c>
      <c r="F15" s="318">
        <v>13.88</v>
      </c>
      <c r="G15" s="318">
        <v>14.88</v>
      </c>
      <c r="H15" s="318">
        <v>75</v>
      </c>
      <c r="I15" s="318">
        <v>2.96</v>
      </c>
      <c r="J15" s="318">
        <v>100154</v>
      </c>
      <c r="K15" s="318" t="s">
        <v>25</v>
      </c>
      <c r="L15" s="318">
        <v>2.2999999999999998</v>
      </c>
      <c r="M15" s="77">
        <v>2.3287</v>
      </c>
      <c r="N15" s="317">
        <v>5.36</v>
      </c>
      <c r="P15" s="317">
        <v>44.98</v>
      </c>
      <c r="Q15" s="317">
        <v>44.98</v>
      </c>
      <c r="R15" s="317">
        <v>44.98</v>
      </c>
      <c r="S15" s="318">
        <v>808065</v>
      </c>
      <c r="T15" s="318" t="s">
        <v>24</v>
      </c>
      <c r="U15" s="318">
        <v>75</v>
      </c>
      <c r="V15" s="318">
        <v>2.96</v>
      </c>
      <c r="W15" s="317">
        <v>49.1</v>
      </c>
      <c r="X15" s="317">
        <v>49.1</v>
      </c>
      <c r="Y15" s="317">
        <v>49.1</v>
      </c>
    </row>
    <row r="16" spans="1:27" x14ac:dyDescent="0.3">
      <c r="J16" s="318">
        <v>100022</v>
      </c>
      <c r="K16" s="318" t="s">
        <v>1086</v>
      </c>
      <c r="L16" s="318">
        <v>2.34</v>
      </c>
      <c r="M16" s="77">
        <v>1.6629</v>
      </c>
      <c r="N16" s="317">
        <v>3.89</v>
      </c>
      <c r="P16" s="317">
        <v>45.21</v>
      </c>
      <c r="Q16" s="317">
        <v>45.21</v>
      </c>
      <c r="R16" s="317">
        <v>45.21</v>
      </c>
      <c r="S16" s="318">
        <v>808065</v>
      </c>
      <c r="T16" s="318" t="s">
        <v>24</v>
      </c>
      <c r="U16" s="318">
        <v>75</v>
      </c>
      <c r="V16" s="318">
        <v>2.96</v>
      </c>
      <c r="W16" s="317">
        <v>49.1</v>
      </c>
      <c r="X16" s="317">
        <v>49.1</v>
      </c>
      <c r="Y16" s="317">
        <v>49.1</v>
      </c>
    </row>
    <row r="17" spans="1:27" x14ac:dyDescent="0.3">
      <c r="A17" s="10" t="s">
        <v>1074</v>
      </c>
      <c r="B17" s="10" t="s">
        <v>1089</v>
      </c>
      <c r="C17" s="10" t="s">
        <v>23</v>
      </c>
      <c r="D17" s="10" t="s">
        <v>1090</v>
      </c>
      <c r="E17" s="318" t="s">
        <v>24</v>
      </c>
      <c r="F17" s="318">
        <v>11.93</v>
      </c>
      <c r="G17" s="318">
        <v>12.93</v>
      </c>
      <c r="H17" s="318">
        <v>72</v>
      </c>
      <c r="I17" s="318">
        <v>2.65</v>
      </c>
      <c r="J17" s="318">
        <v>100154</v>
      </c>
      <c r="K17" s="318" t="s">
        <v>25</v>
      </c>
      <c r="L17" s="318">
        <v>7.7</v>
      </c>
      <c r="M17" s="77">
        <v>2.3287</v>
      </c>
      <c r="N17" s="317">
        <v>17.93</v>
      </c>
      <c r="P17" s="317">
        <v>38.869999999999997</v>
      </c>
      <c r="Q17" s="317">
        <v>38.869999999999997</v>
      </c>
      <c r="R17" s="317">
        <v>38.869999999999997</v>
      </c>
      <c r="S17" s="318">
        <v>809016</v>
      </c>
      <c r="T17" s="318" t="s">
        <v>24</v>
      </c>
      <c r="U17" s="318">
        <v>72</v>
      </c>
      <c r="V17" s="318">
        <v>2.65</v>
      </c>
      <c r="W17" s="317">
        <v>46.21</v>
      </c>
      <c r="X17" s="317">
        <v>46.21</v>
      </c>
      <c r="Y17" s="317">
        <v>46.21</v>
      </c>
    </row>
    <row r="18" spans="1:27" x14ac:dyDescent="0.3">
      <c r="J18" s="318">
        <v>100036</v>
      </c>
      <c r="K18" s="318" t="s">
        <v>27</v>
      </c>
      <c r="L18" s="318">
        <v>1.1299999999999999</v>
      </c>
      <c r="M18" s="77">
        <v>1.6368</v>
      </c>
      <c r="N18" s="317">
        <v>1.85</v>
      </c>
      <c r="P18" s="317">
        <v>44.36</v>
      </c>
      <c r="Q18" s="317">
        <v>44.36</v>
      </c>
      <c r="R18" s="317">
        <v>44.36</v>
      </c>
      <c r="S18" s="318">
        <v>809016</v>
      </c>
      <c r="T18" s="318" t="s">
        <v>24</v>
      </c>
      <c r="U18" s="318">
        <v>72</v>
      </c>
      <c r="V18" s="318">
        <v>2.65</v>
      </c>
      <c r="W18" s="317">
        <v>46.21</v>
      </c>
      <c r="X18" s="317">
        <v>46.21</v>
      </c>
      <c r="Y18" s="317">
        <v>46.21</v>
      </c>
    </row>
    <row r="19" spans="1:27" x14ac:dyDescent="0.3">
      <c r="A19" s="10" t="s">
        <v>1074</v>
      </c>
      <c r="B19" s="10" t="s">
        <v>1091</v>
      </c>
      <c r="C19" s="10" t="s">
        <v>23</v>
      </c>
      <c r="D19" s="10" t="s">
        <v>1092</v>
      </c>
      <c r="E19" s="318" t="s">
        <v>24</v>
      </c>
      <c r="F19" s="318">
        <v>19.38</v>
      </c>
      <c r="G19" s="318">
        <v>20.38</v>
      </c>
      <c r="H19" s="318">
        <v>100</v>
      </c>
      <c r="I19" s="318">
        <v>3.1</v>
      </c>
      <c r="J19" s="318">
        <v>100154</v>
      </c>
      <c r="K19" s="318" t="s">
        <v>25</v>
      </c>
      <c r="L19" s="318">
        <v>10.7</v>
      </c>
      <c r="M19" s="77">
        <v>2.3287</v>
      </c>
      <c r="N19" s="317">
        <v>24.91</v>
      </c>
      <c r="P19" s="317">
        <v>44.3</v>
      </c>
      <c r="Q19" s="317">
        <v>44.3</v>
      </c>
      <c r="R19" s="317">
        <v>44.3</v>
      </c>
      <c r="S19" s="318">
        <v>990018</v>
      </c>
      <c r="T19" s="318" t="s">
        <v>24</v>
      </c>
      <c r="U19" s="318">
        <v>100</v>
      </c>
      <c r="V19" s="318">
        <v>3.1</v>
      </c>
      <c r="W19" s="317">
        <v>52.91</v>
      </c>
      <c r="X19" s="317">
        <v>52.91</v>
      </c>
      <c r="Y19" s="317">
        <v>52.91</v>
      </c>
    </row>
    <row r="20" spans="1:27" x14ac:dyDescent="0.3">
      <c r="A20" s="10" t="s">
        <v>1074</v>
      </c>
      <c r="B20" s="10" t="s">
        <v>1093</v>
      </c>
      <c r="C20" s="10" t="s">
        <v>23</v>
      </c>
      <c r="D20" s="10" t="s">
        <v>1094</v>
      </c>
      <c r="E20" s="318" t="s">
        <v>24</v>
      </c>
      <c r="F20" s="318">
        <v>19.38</v>
      </c>
      <c r="G20" s="318">
        <v>20.38</v>
      </c>
      <c r="H20" s="318">
        <v>100</v>
      </c>
      <c r="I20" s="318">
        <v>3.1</v>
      </c>
      <c r="J20" s="318">
        <v>100154</v>
      </c>
      <c r="K20" s="318" t="s">
        <v>25</v>
      </c>
      <c r="L20" s="318">
        <v>9.93</v>
      </c>
      <c r="M20" s="77">
        <v>2.3287</v>
      </c>
      <c r="N20" s="317">
        <v>23.12</v>
      </c>
      <c r="P20" s="317">
        <v>46.4</v>
      </c>
      <c r="Q20" s="317">
        <v>46.4</v>
      </c>
      <c r="R20" s="317">
        <v>46.4</v>
      </c>
      <c r="S20" s="318">
        <v>990118</v>
      </c>
      <c r="T20" s="318" t="s">
        <v>24</v>
      </c>
      <c r="U20" s="318">
        <v>100</v>
      </c>
      <c r="V20" s="318">
        <v>3.1</v>
      </c>
      <c r="W20" s="317">
        <v>55.3</v>
      </c>
      <c r="X20" s="317">
        <v>55.3</v>
      </c>
      <c r="Y20" s="317">
        <v>55.3</v>
      </c>
    </row>
    <row r="21" spans="1:27" x14ac:dyDescent="0.3">
      <c r="A21" s="10" t="s">
        <v>1074</v>
      </c>
      <c r="B21" s="10" t="s">
        <v>1095</v>
      </c>
      <c r="C21" s="10" t="s">
        <v>23</v>
      </c>
      <c r="D21" s="10" t="s">
        <v>1096</v>
      </c>
      <c r="E21" s="318" t="s">
        <v>24</v>
      </c>
      <c r="F21" s="318">
        <v>16.309999999999999</v>
      </c>
      <c r="G21" s="318">
        <v>17.309999999999999</v>
      </c>
      <c r="H21" s="318">
        <v>100</v>
      </c>
      <c r="I21" s="318">
        <v>2.61</v>
      </c>
      <c r="J21" s="318">
        <v>100154</v>
      </c>
      <c r="K21" s="318" t="s">
        <v>25</v>
      </c>
      <c r="L21" s="318">
        <v>9.93</v>
      </c>
      <c r="M21" s="77">
        <v>2.3287</v>
      </c>
      <c r="N21" s="317">
        <v>23.12</v>
      </c>
      <c r="P21" s="317">
        <v>47.6</v>
      </c>
      <c r="Q21" s="317">
        <v>47.6</v>
      </c>
      <c r="R21" s="317">
        <v>47.6</v>
      </c>
      <c r="S21" s="318">
        <v>990120</v>
      </c>
      <c r="T21" s="318" t="s">
        <v>24</v>
      </c>
      <c r="U21" s="318">
        <v>100</v>
      </c>
      <c r="V21" s="318">
        <v>2.61</v>
      </c>
      <c r="W21" s="317">
        <v>57.3</v>
      </c>
      <c r="X21" s="317">
        <v>57.3</v>
      </c>
      <c r="Y21" s="317">
        <v>57.3</v>
      </c>
    </row>
    <row r="22" spans="1:27" x14ac:dyDescent="0.3">
      <c r="A22" s="10" t="s">
        <v>1074</v>
      </c>
      <c r="B22" s="10" t="s">
        <v>1097</v>
      </c>
      <c r="C22" s="10" t="s">
        <v>23</v>
      </c>
      <c r="D22" s="10" t="s">
        <v>1098</v>
      </c>
      <c r="E22" s="318" t="s">
        <v>24</v>
      </c>
      <c r="F22" s="318">
        <v>14.38</v>
      </c>
      <c r="G22" s="318">
        <v>15.38</v>
      </c>
      <c r="H22" s="318">
        <v>50</v>
      </c>
      <c r="I22" s="318">
        <v>4.5999999999999996</v>
      </c>
      <c r="J22" s="318">
        <v>100154</v>
      </c>
      <c r="K22" s="318" t="s">
        <v>25</v>
      </c>
      <c r="L22" s="318">
        <v>3.71</v>
      </c>
      <c r="M22" s="77">
        <v>2.3287</v>
      </c>
      <c r="N22" s="317">
        <v>8.64</v>
      </c>
      <c r="P22" s="317">
        <v>35.090000000000003</v>
      </c>
      <c r="Q22" s="317">
        <v>35.090000000000003</v>
      </c>
      <c r="R22" s="317">
        <v>35.090000000000003</v>
      </c>
      <c r="S22" s="318">
        <v>270019</v>
      </c>
      <c r="T22" s="318" t="s">
        <v>24</v>
      </c>
      <c r="U22" s="318">
        <v>50</v>
      </c>
      <c r="V22" s="318">
        <v>4.5999999999999996</v>
      </c>
      <c r="W22" s="317">
        <v>39.07</v>
      </c>
      <c r="X22" s="317">
        <v>39.07</v>
      </c>
      <c r="Y22" s="317">
        <v>39.07</v>
      </c>
    </row>
    <row r="23" spans="1:27" x14ac:dyDescent="0.3">
      <c r="J23" s="318">
        <v>100022</v>
      </c>
      <c r="K23" s="318" t="s">
        <v>1086</v>
      </c>
      <c r="L23" s="318">
        <v>3.12</v>
      </c>
      <c r="M23" s="77">
        <v>1.6629</v>
      </c>
      <c r="N23" s="317">
        <v>5.19</v>
      </c>
      <c r="P23" s="317">
        <v>33.880000000000003</v>
      </c>
      <c r="Q23" s="317">
        <v>33.880000000000003</v>
      </c>
      <c r="R23" s="317">
        <v>33.880000000000003</v>
      </c>
      <c r="S23" s="318">
        <v>270019</v>
      </c>
      <c r="T23" s="318" t="s">
        <v>24</v>
      </c>
      <c r="U23" s="318">
        <v>50</v>
      </c>
      <c r="V23" s="318">
        <v>4.5999999999999996</v>
      </c>
      <c r="W23" s="317">
        <v>39.07</v>
      </c>
      <c r="X23" s="317">
        <v>39.07</v>
      </c>
      <c r="Y23" s="317">
        <v>39.07</v>
      </c>
    </row>
    <row r="24" spans="1:27" x14ac:dyDescent="0.3">
      <c r="A24" s="10" t="s">
        <v>1074</v>
      </c>
      <c r="B24" s="10" t="s">
        <v>1099</v>
      </c>
      <c r="C24" s="10" t="s">
        <v>23</v>
      </c>
      <c r="D24" s="10" t="s">
        <v>1100</v>
      </c>
      <c r="E24" s="318" t="s">
        <v>24</v>
      </c>
      <c r="F24" s="318">
        <v>14</v>
      </c>
      <c r="G24" s="318">
        <v>15</v>
      </c>
      <c r="H24" s="318">
        <v>72</v>
      </c>
      <c r="I24" s="318">
        <v>3.11</v>
      </c>
      <c r="J24" s="318">
        <v>100154</v>
      </c>
      <c r="K24" s="318" t="s">
        <v>25</v>
      </c>
      <c r="L24" s="318">
        <v>2.85</v>
      </c>
      <c r="M24" s="77">
        <v>2.3287</v>
      </c>
      <c r="N24" s="317">
        <v>6.64</v>
      </c>
      <c r="P24" s="317">
        <v>46.46</v>
      </c>
      <c r="Q24" s="317">
        <v>46.46</v>
      </c>
      <c r="R24" s="317">
        <v>46.46</v>
      </c>
      <c r="S24" s="318">
        <v>826005</v>
      </c>
      <c r="T24" s="318" t="s">
        <v>24</v>
      </c>
      <c r="U24" s="318">
        <v>72</v>
      </c>
      <c r="V24" s="318">
        <v>3.11</v>
      </c>
      <c r="W24" s="317">
        <v>52.82</v>
      </c>
      <c r="X24" s="317">
        <v>52.82</v>
      </c>
      <c r="Y24" s="317">
        <v>52.82</v>
      </c>
    </row>
    <row r="25" spans="1:27" x14ac:dyDescent="0.3">
      <c r="J25" s="318">
        <v>100022</v>
      </c>
      <c r="K25" s="318" t="s">
        <v>1086</v>
      </c>
      <c r="L25" s="318">
        <v>6.76</v>
      </c>
      <c r="M25" s="77">
        <v>1.6629</v>
      </c>
      <c r="N25" s="317">
        <v>11.24</v>
      </c>
      <c r="P25" s="317">
        <v>41.58</v>
      </c>
      <c r="Q25" s="317">
        <v>41.58</v>
      </c>
      <c r="R25" s="317">
        <v>41.58</v>
      </c>
      <c r="S25" s="318">
        <v>826005</v>
      </c>
      <c r="T25" s="318" t="s">
        <v>24</v>
      </c>
      <c r="U25" s="318">
        <v>72</v>
      </c>
      <c r="V25" s="318">
        <v>3.11</v>
      </c>
      <c r="W25" s="317">
        <v>52.82</v>
      </c>
      <c r="X25" s="317">
        <v>52.82</v>
      </c>
      <c r="Y25" s="317">
        <v>52.82</v>
      </c>
    </row>
    <row r="26" spans="1:27" x14ac:dyDescent="0.3">
      <c r="A26" s="10" t="s">
        <v>1074</v>
      </c>
      <c r="B26" s="10" t="s">
        <v>1101</v>
      </c>
      <c r="C26" s="10" t="s">
        <v>23</v>
      </c>
      <c r="D26" s="10" t="s">
        <v>1102</v>
      </c>
      <c r="E26" s="318" t="s">
        <v>24</v>
      </c>
      <c r="F26" s="318">
        <v>14</v>
      </c>
      <c r="G26" s="318">
        <v>15</v>
      </c>
      <c r="H26" s="318">
        <v>72</v>
      </c>
      <c r="I26" s="318">
        <v>3.11</v>
      </c>
      <c r="J26" s="318">
        <v>100154</v>
      </c>
      <c r="K26" s="318" t="s">
        <v>25</v>
      </c>
      <c r="L26" s="318">
        <v>2.85</v>
      </c>
      <c r="M26" s="77">
        <v>2.3287</v>
      </c>
      <c r="N26" s="317">
        <v>6.64</v>
      </c>
      <c r="P26" s="317">
        <v>50.56</v>
      </c>
      <c r="Q26" s="317">
        <v>50.56</v>
      </c>
      <c r="R26" s="317">
        <v>50.56</v>
      </c>
      <c r="S26" s="318">
        <v>826051</v>
      </c>
      <c r="T26" s="318" t="s">
        <v>24</v>
      </c>
      <c r="U26" s="318">
        <v>72</v>
      </c>
      <c r="V26" s="318">
        <v>3.11</v>
      </c>
      <c r="W26" s="317">
        <v>55.12</v>
      </c>
      <c r="X26" s="317">
        <v>55.12</v>
      </c>
      <c r="Y26" s="317">
        <v>55.12</v>
      </c>
    </row>
    <row r="27" spans="1:27" x14ac:dyDescent="0.3">
      <c r="J27" s="318">
        <v>100022</v>
      </c>
      <c r="K27" s="318" t="s">
        <v>1086</v>
      </c>
      <c r="L27" s="318">
        <v>6.76</v>
      </c>
      <c r="M27" s="77">
        <v>1.6629</v>
      </c>
      <c r="N27" s="317">
        <v>11.24</v>
      </c>
      <c r="P27" s="317">
        <v>43.88</v>
      </c>
      <c r="Q27" s="317">
        <v>43.88</v>
      </c>
      <c r="R27" s="317">
        <v>43.88</v>
      </c>
      <c r="S27" s="318">
        <v>826051</v>
      </c>
      <c r="T27" s="318" t="s">
        <v>24</v>
      </c>
      <c r="U27" s="318">
        <v>72</v>
      </c>
      <c r="V27" s="318">
        <v>3.11</v>
      </c>
      <c r="W27" s="317">
        <v>55.12</v>
      </c>
      <c r="X27" s="317">
        <v>55.12</v>
      </c>
      <c r="Y27" s="317">
        <v>55.12</v>
      </c>
    </row>
    <row r="28" spans="1:27" x14ac:dyDescent="0.3">
      <c r="A28" s="10" t="s">
        <v>1074</v>
      </c>
      <c r="B28" s="10" t="s">
        <v>1103</v>
      </c>
      <c r="C28" s="10" t="s">
        <v>23</v>
      </c>
      <c r="D28" s="10" t="s">
        <v>1104</v>
      </c>
      <c r="E28" s="318" t="s">
        <v>24</v>
      </c>
      <c r="F28" s="318">
        <v>14.38</v>
      </c>
      <c r="G28" s="318">
        <v>15.38</v>
      </c>
      <c r="H28" s="318">
        <v>50</v>
      </c>
      <c r="I28" s="318">
        <v>4.5999999999999996</v>
      </c>
      <c r="J28" s="318">
        <v>100154</v>
      </c>
      <c r="K28" s="318" t="s">
        <v>25</v>
      </c>
      <c r="L28" s="318">
        <v>3.71</v>
      </c>
      <c r="M28" s="77">
        <v>2.3287</v>
      </c>
      <c r="N28" s="317">
        <v>8.6300000000000008</v>
      </c>
      <c r="P28" s="317">
        <v>35.36</v>
      </c>
      <c r="Q28" s="317">
        <v>35.36</v>
      </c>
      <c r="R28" s="317">
        <v>35.36</v>
      </c>
      <c r="S28" s="318" t="s">
        <v>81</v>
      </c>
      <c r="AA28" s="318" t="s">
        <v>1105</v>
      </c>
    </row>
    <row r="29" spans="1:27" x14ac:dyDescent="0.3">
      <c r="A29" s="10" t="s">
        <v>1074</v>
      </c>
      <c r="B29" s="10" t="s">
        <v>1103</v>
      </c>
      <c r="C29" s="10" t="s">
        <v>23</v>
      </c>
      <c r="D29" s="10" t="s">
        <v>1104</v>
      </c>
      <c r="E29" s="318" t="s">
        <v>24</v>
      </c>
      <c r="F29" s="318">
        <v>14.38</v>
      </c>
      <c r="G29" s="318">
        <v>15.38</v>
      </c>
      <c r="H29" s="318">
        <v>50</v>
      </c>
      <c r="I29" s="318">
        <v>4.5999999999999996</v>
      </c>
      <c r="J29" s="318">
        <v>100154</v>
      </c>
      <c r="K29" s="318" t="s">
        <v>25</v>
      </c>
      <c r="L29" s="318">
        <v>3.71</v>
      </c>
      <c r="M29" s="77">
        <v>2.3287</v>
      </c>
      <c r="N29" s="317">
        <v>8.6300000000000008</v>
      </c>
    </row>
    <row r="30" spans="1:27" x14ac:dyDescent="0.3">
      <c r="J30" s="318">
        <v>100022</v>
      </c>
      <c r="K30" s="318" t="s">
        <v>1086</v>
      </c>
      <c r="L30" s="318">
        <v>3.12</v>
      </c>
      <c r="M30" s="77">
        <v>1.6629</v>
      </c>
      <c r="N30" s="317">
        <v>5.19</v>
      </c>
      <c r="P30" s="317">
        <v>30.17</v>
      </c>
      <c r="Q30" s="317">
        <v>30.17</v>
      </c>
      <c r="R30" s="317">
        <v>30.17</v>
      </c>
      <c r="S30" s="318" t="s">
        <v>81</v>
      </c>
      <c r="AA30" s="318" t="s">
        <v>1106</v>
      </c>
    </row>
    <row r="31" spans="1:27" x14ac:dyDescent="0.3">
      <c r="A31" s="10" t="s">
        <v>1074</v>
      </c>
      <c r="B31" s="10" t="s">
        <v>1107</v>
      </c>
      <c r="C31" s="10" t="s">
        <v>23</v>
      </c>
      <c r="D31" s="10" t="s">
        <v>1108</v>
      </c>
      <c r="E31" s="318" t="s">
        <v>24</v>
      </c>
      <c r="F31" s="318">
        <v>19.690000000000001</v>
      </c>
      <c r="G31" s="318">
        <v>20.69</v>
      </c>
      <c r="H31" s="318">
        <v>140</v>
      </c>
      <c r="I31" s="318">
        <v>2.25</v>
      </c>
      <c r="J31" s="318">
        <v>100154</v>
      </c>
      <c r="K31" s="318" t="s">
        <v>25</v>
      </c>
      <c r="L31" s="318">
        <v>26.34</v>
      </c>
      <c r="M31" s="77">
        <v>2.3287</v>
      </c>
      <c r="N31" s="317">
        <v>61.34</v>
      </c>
      <c r="P31" s="317">
        <v>24.81</v>
      </c>
      <c r="Q31" s="317">
        <v>24.81</v>
      </c>
      <c r="R31" s="317">
        <v>24.81</v>
      </c>
      <c r="S31" s="10" t="s">
        <v>1109</v>
      </c>
      <c r="T31" s="318" t="s">
        <v>24</v>
      </c>
      <c r="U31" s="318">
        <v>140</v>
      </c>
      <c r="V31" s="318">
        <v>2.25</v>
      </c>
      <c r="W31" s="317">
        <v>64.98</v>
      </c>
      <c r="X31" s="317">
        <v>64.98</v>
      </c>
      <c r="Y31" s="317">
        <v>64.98</v>
      </c>
    </row>
    <row r="32" spans="1:27" x14ac:dyDescent="0.3">
      <c r="A32" s="10" t="s">
        <v>1074</v>
      </c>
      <c r="B32" s="10" t="s">
        <v>1110</v>
      </c>
      <c r="C32" s="10" t="s">
        <v>23</v>
      </c>
      <c r="D32" s="10" t="s">
        <v>1111</v>
      </c>
      <c r="E32" s="318" t="s">
        <v>24</v>
      </c>
      <c r="F32" s="318">
        <v>14.77</v>
      </c>
      <c r="G32" s="318">
        <v>15.77</v>
      </c>
      <c r="H32" s="318">
        <v>105</v>
      </c>
      <c r="I32" s="318">
        <v>2.25</v>
      </c>
      <c r="J32" s="318">
        <v>100154</v>
      </c>
      <c r="K32" s="318" t="s">
        <v>25</v>
      </c>
      <c r="L32" s="318">
        <v>19.760000000000002</v>
      </c>
      <c r="M32" s="77">
        <v>2.3287</v>
      </c>
      <c r="N32" s="317">
        <v>46.02</v>
      </c>
      <c r="P32" s="317">
        <v>19.920000000000002</v>
      </c>
      <c r="Q32" s="317">
        <v>19.920000000000002</v>
      </c>
      <c r="R32" s="317">
        <v>19.920000000000002</v>
      </c>
      <c r="S32" s="10" t="s">
        <v>1112</v>
      </c>
      <c r="T32" s="318" t="s">
        <v>24</v>
      </c>
      <c r="U32" s="318">
        <v>105</v>
      </c>
      <c r="V32" s="318">
        <v>2.25</v>
      </c>
      <c r="W32" s="317">
        <v>52.4</v>
      </c>
      <c r="X32" s="317">
        <v>52.4</v>
      </c>
      <c r="Y32" s="317">
        <v>52.4</v>
      </c>
    </row>
    <row r="33" spans="1:25" x14ac:dyDescent="0.3">
      <c r="A33" s="10" t="s">
        <v>1074</v>
      </c>
      <c r="B33" s="10" t="s">
        <v>1107</v>
      </c>
      <c r="C33" s="10" t="s">
        <v>23</v>
      </c>
      <c r="D33" s="10" t="s">
        <v>1113</v>
      </c>
      <c r="E33" s="318" t="s">
        <v>24</v>
      </c>
      <c r="F33" s="318">
        <v>22.5</v>
      </c>
      <c r="G33" s="318">
        <v>23.5</v>
      </c>
      <c r="H33" s="318">
        <v>150</v>
      </c>
      <c r="I33" s="318">
        <v>2.4</v>
      </c>
      <c r="J33" s="318">
        <v>100154</v>
      </c>
      <c r="K33" s="318" t="s">
        <v>25</v>
      </c>
      <c r="L33" s="318">
        <v>30.11</v>
      </c>
      <c r="M33" s="77">
        <v>2.3287</v>
      </c>
      <c r="N33" s="317">
        <v>70.12</v>
      </c>
      <c r="P33" s="317">
        <v>29.3</v>
      </c>
      <c r="Q33" s="317">
        <v>29.3</v>
      </c>
      <c r="R33" s="317">
        <v>29.3</v>
      </c>
      <c r="S33" s="10" t="s">
        <v>81</v>
      </c>
    </row>
    <row r="34" spans="1:25" x14ac:dyDescent="0.3">
      <c r="A34" s="10" t="s">
        <v>1074</v>
      </c>
      <c r="B34" s="10" t="s">
        <v>1114</v>
      </c>
      <c r="C34" s="10" t="s">
        <v>23</v>
      </c>
      <c r="D34" s="10" t="s">
        <v>1115</v>
      </c>
      <c r="E34" s="318" t="s">
        <v>24</v>
      </c>
      <c r="F34" s="318">
        <v>16.88</v>
      </c>
      <c r="G34" s="318">
        <v>17.88</v>
      </c>
      <c r="H34" s="318">
        <v>90</v>
      </c>
      <c r="I34" s="318">
        <v>3</v>
      </c>
      <c r="J34" s="318">
        <v>100154</v>
      </c>
      <c r="K34" s="318" t="s">
        <v>25</v>
      </c>
      <c r="L34" s="318">
        <v>22.58</v>
      </c>
      <c r="M34" s="77">
        <v>2.3287</v>
      </c>
      <c r="N34" s="317">
        <v>52.58</v>
      </c>
      <c r="P34" s="317">
        <v>23.6</v>
      </c>
      <c r="Q34" s="317">
        <v>23.6</v>
      </c>
      <c r="R34" s="317">
        <v>23.6</v>
      </c>
      <c r="S34" s="10" t="s">
        <v>1116</v>
      </c>
      <c r="T34" s="318" t="s">
        <v>24</v>
      </c>
      <c r="U34" s="318">
        <v>90</v>
      </c>
      <c r="V34" s="318">
        <v>3</v>
      </c>
      <c r="W34" s="317">
        <v>60.95</v>
      </c>
      <c r="X34" s="317">
        <v>60.95</v>
      </c>
      <c r="Y34" s="317">
        <v>60.95</v>
      </c>
    </row>
    <row r="35" spans="1:25" x14ac:dyDescent="0.3">
      <c r="A35" s="10" t="s">
        <v>1074</v>
      </c>
      <c r="B35" s="10" t="s">
        <v>1107</v>
      </c>
      <c r="C35" s="10" t="s">
        <v>23</v>
      </c>
      <c r="D35" s="10" t="s">
        <v>1117</v>
      </c>
      <c r="E35" s="318" t="s">
        <v>24</v>
      </c>
      <c r="F35" s="318">
        <v>16.88</v>
      </c>
      <c r="G35" s="318">
        <v>17.88</v>
      </c>
      <c r="H35" s="318">
        <v>90</v>
      </c>
      <c r="I35" s="318">
        <v>3</v>
      </c>
      <c r="J35" s="318">
        <v>100154</v>
      </c>
      <c r="K35" s="318" t="s">
        <v>25</v>
      </c>
      <c r="L35" s="318">
        <v>22.58</v>
      </c>
      <c r="M35" s="77">
        <v>2.3287</v>
      </c>
      <c r="N35" s="317">
        <v>52.58</v>
      </c>
      <c r="P35" s="317">
        <v>20.45</v>
      </c>
      <c r="Q35" s="317">
        <v>20.45</v>
      </c>
      <c r="R35" s="317">
        <v>20.45</v>
      </c>
      <c r="S35" s="10" t="s">
        <v>1118</v>
      </c>
      <c r="T35" s="318" t="s">
        <v>24</v>
      </c>
      <c r="U35" s="318">
        <v>90</v>
      </c>
      <c r="V35" s="318">
        <v>3</v>
      </c>
      <c r="W35" s="317">
        <v>57.9</v>
      </c>
      <c r="X35" s="317">
        <v>57.9</v>
      </c>
      <c r="Y35" s="317">
        <v>57.9</v>
      </c>
    </row>
    <row r="36" spans="1:25" x14ac:dyDescent="0.3">
      <c r="A36" s="10" t="s">
        <v>1074</v>
      </c>
      <c r="B36" s="10" t="s">
        <v>1107</v>
      </c>
      <c r="C36" s="10" t="s">
        <v>23</v>
      </c>
      <c r="D36" s="10" t="s">
        <v>1119</v>
      </c>
      <c r="E36" s="318" t="s">
        <v>24</v>
      </c>
      <c r="F36" s="318">
        <v>22.5</v>
      </c>
      <c r="G36" s="318">
        <v>23.5</v>
      </c>
      <c r="H36" s="318">
        <v>90</v>
      </c>
      <c r="I36" s="318">
        <v>4</v>
      </c>
      <c r="J36" s="318">
        <v>100154</v>
      </c>
      <c r="K36" s="318" t="s">
        <v>25</v>
      </c>
      <c r="L36" s="318">
        <v>30.11</v>
      </c>
      <c r="M36" s="77">
        <v>2.3287</v>
      </c>
      <c r="N36" s="317">
        <v>70.12</v>
      </c>
      <c r="P36" s="317">
        <v>25.6</v>
      </c>
      <c r="Q36" s="317">
        <v>25.6</v>
      </c>
      <c r="R36" s="317">
        <v>25.6</v>
      </c>
      <c r="S36" s="10" t="s">
        <v>1120</v>
      </c>
      <c r="T36" s="318" t="s">
        <v>24</v>
      </c>
      <c r="U36" s="318">
        <v>90</v>
      </c>
      <c r="V36" s="318">
        <v>4</v>
      </c>
      <c r="W36" s="317">
        <v>80.58</v>
      </c>
      <c r="X36" s="317">
        <v>80.58</v>
      </c>
      <c r="Y36" s="317">
        <v>80.58</v>
      </c>
    </row>
    <row r="37" spans="1:25" x14ac:dyDescent="0.3">
      <c r="A37" s="10" t="s">
        <v>1074</v>
      </c>
      <c r="B37" s="10" t="s">
        <v>1121</v>
      </c>
      <c r="C37" s="10" t="s">
        <v>23</v>
      </c>
      <c r="D37" s="10" t="s">
        <v>1122</v>
      </c>
      <c r="E37" s="318" t="s">
        <v>24</v>
      </c>
      <c r="F37" s="318">
        <v>19.690000000000001</v>
      </c>
      <c r="G37" s="318">
        <v>20.69</v>
      </c>
      <c r="H37" s="318">
        <v>140</v>
      </c>
      <c r="I37" s="318">
        <v>2.25</v>
      </c>
      <c r="J37" s="318">
        <v>100154</v>
      </c>
      <c r="K37" s="318" t="s">
        <v>25</v>
      </c>
      <c r="L37" s="318">
        <v>26.77</v>
      </c>
      <c r="M37" s="77">
        <v>2.3287</v>
      </c>
      <c r="N37" s="317">
        <v>62.34</v>
      </c>
      <c r="P37" s="317">
        <v>23.9</v>
      </c>
      <c r="Q37" s="317">
        <v>23.9</v>
      </c>
      <c r="R37" s="317">
        <v>23.9</v>
      </c>
      <c r="S37" s="10" t="s">
        <v>81</v>
      </c>
    </row>
    <row r="38" spans="1:25" x14ac:dyDescent="0.3">
      <c r="A38" s="10" t="s">
        <v>1074</v>
      </c>
      <c r="B38" s="10" t="s">
        <v>1123</v>
      </c>
      <c r="C38" s="10" t="s">
        <v>23</v>
      </c>
      <c r="D38" s="10" t="s">
        <v>1124</v>
      </c>
      <c r="E38" s="318" t="s">
        <v>24</v>
      </c>
      <c r="F38" s="318">
        <v>18.75</v>
      </c>
      <c r="G38" s="318">
        <v>19.75</v>
      </c>
      <c r="H38" s="318">
        <v>250</v>
      </c>
      <c r="I38" s="318">
        <v>1.2</v>
      </c>
      <c r="J38" s="318">
        <v>100154</v>
      </c>
      <c r="K38" s="318" t="s">
        <v>25</v>
      </c>
      <c r="L38" s="318">
        <v>20.56</v>
      </c>
      <c r="M38" s="77">
        <v>2.3287</v>
      </c>
      <c r="N38" s="317">
        <v>47.88</v>
      </c>
      <c r="P38" s="317">
        <v>21.16</v>
      </c>
      <c r="Q38" s="317">
        <v>21.16</v>
      </c>
      <c r="R38" s="317">
        <v>21.16</v>
      </c>
      <c r="S38" s="10" t="s">
        <v>1125</v>
      </c>
      <c r="T38" s="318" t="s">
        <v>24</v>
      </c>
      <c r="U38" s="318">
        <v>250</v>
      </c>
      <c r="V38" s="318">
        <v>1.2</v>
      </c>
      <c r="W38" s="317">
        <v>54.9</v>
      </c>
      <c r="X38" s="317">
        <v>54.9</v>
      </c>
      <c r="Y38" s="317">
        <v>54.9</v>
      </c>
    </row>
    <row r="39" spans="1:25" x14ac:dyDescent="0.3">
      <c r="A39" s="10" t="s">
        <v>1074</v>
      </c>
      <c r="B39" s="10" t="s">
        <v>1126</v>
      </c>
      <c r="C39" s="10" t="s">
        <v>23</v>
      </c>
      <c r="D39" s="10" t="s">
        <v>1127</v>
      </c>
      <c r="E39" s="318" t="s">
        <v>24</v>
      </c>
      <c r="F39" s="318">
        <v>19.690000000000001</v>
      </c>
      <c r="G39" s="318">
        <v>20.69</v>
      </c>
      <c r="H39" s="318">
        <v>140</v>
      </c>
      <c r="I39" s="318">
        <v>2.25</v>
      </c>
      <c r="J39" s="318">
        <v>100154</v>
      </c>
      <c r="K39" s="318" t="s">
        <v>25</v>
      </c>
      <c r="L39" s="318">
        <v>21.58</v>
      </c>
      <c r="M39" s="77">
        <v>2.3287</v>
      </c>
      <c r="N39" s="317">
        <v>50.25</v>
      </c>
      <c r="P39" s="317">
        <v>20.98</v>
      </c>
      <c r="Q39" s="317">
        <v>20.98</v>
      </c>
      <c r="R39" s="317">
        <v>20.98</v>
      </c>
      <c r="S39" s="10" t="s">
        <v>1128</v>
      </c>
      <c r="T39" s="318" t="s">
        <v>24</v>
      </c>
      <c r="U39" s="318">
        <v>140</v>
      </c>
      <c r="V39" s="318">
        <v>2.25</v>
      </c>
      <c r="W39" s="317">
        <v>55.42</v>
      </c>
      <c r="X39" s="317">
        <v>55.42</v>
      </c>
      <c r="Y39" s="317">
        <v>55.42</v>
      </c>
    </row>
    <row r="40" spans="1:25" x14ac:dyDescent="0.3">
      <c r="A40" s="10" t="s">
        <v>1074</v>
      </c>
      <c r="B40" s="10" t="s">
        <v>1129</v>
      </c>
      <c r="C40" s="10" t="s">
        <v>23</v>
      </c>
      <c r="D40" s="10" t="s">
        <v>1130</v>
      </c>
      <c r="E40" s="318" t="s">
        <v>24</v>
      </c>
      <c r="F40" s="318">
        <v>14.77</v>
      </c>
      <c r="G40" s="318">
        <v>15.77</v>
      </c>
      <c r="H40" s="318">
        <v>105</v>
      </c>
      <c r="I40" s="318">
        <v>2.25</v>
      </c>
      <c r="J40" s="318">
        <v>100154</v>
      </c>
      <c r="K40" s="318" t="s">
        <v>25</v>
      </c>
      <c r="L40" s="318">
        <v>16.190000000000001</v>
      </c>
      <c r="M40" s="77">
        <v>2.3287</v>
      </c>
      <c r="N40" s="317">
        <v>37.700000000000003</v>
      </c>
      <c r="P40" s="317">
        <v>17.14</v>
      </c>
      <c r="Q40" s="317">
        <v>17.14</v>
      </c>
      <c r="R40" s="317">
        <v>17.14</v>
      </c>
      <c r="S40" s="10" t="s">
        <v>1131</v>
      </c>
      <c r="T40" s="318" t="s">
        <v>24</v>
      </c>
      <c r="U40" s="318">
        <v>105</v>
      </c>
      <c r="V40" s="318">
        <v>2.25</v>
      </c>
      <c r="W40" s="317">
        <v>41.92</v>
      </c>
      <c r="X40" s="317">
        <v>41.92</v>
      </c>
      <c r="Y40" s="317">
        <v>41.92</v>
      </c>
    </row>
    <row r="41" spans="1:25" x14ac:dyDescent="0.3">
      <c r="A41" s="10" t="s">
        <v>1074</v>
      </c>
      <c r="B41" s="10" t="s">
        <v>1126</v>
      </c>
      <c r="C41" s="10" t="s">
        <v>23</v>
      </c>
      <c r="D41" s="10" t="s">
        <v>1132</v>
      </c>
      <c r="E41" s="318" t="s">
        <v>24</v>
      </c>
      <c r="F41" s="318">
        <v>19.8</v>
      </c>
      <c r="G41" s="318">
        <v>20.8</v>
      </c>
      <c r="H41" s="318">
        <v>132</v>
      </c>
      <c r="I41" s="318">
        <v>2.4</v>
      </c>
      <c r="J41" s="318">
        <v>100154</v>
      </c>
      <c r="K41" s="318" t="s">
        <v>25</v>
      </c>
      <c r="L41" s="318">
        <v>21.71</v>
      </c>
      <c r="M41" s="77">
        <v>2.3287</v>
      </c>
      <c r="N41" s="317">
        <v>50.56</v>
      </c>
      <c r="P41" s="317">
        <v>21.39</v>
      </c>
      <c r="Q41" s="317">
        <v>21.39</v>
      </c>
      <c r="R41" s="317">
        <v>21.39</v>
      </c>
      <c r="S41" s="10" t="s">
        <v>1133</v>
      </c>
      <c r="T41" s="318" t="s">
        <v>24</v>
      </c>
      <c r="U41" s="318">
        <v>132</v>
      </c>
      <c r="V41" s="318">
        <v>2.4</v>
      </c>
      <c r="W41" s="317">
        <v>53.65</v>
      </c>
      <c r="X41" s="317">
        <v>53.65</v>
      </c>
      <c r="Y41" s="317">
        <v>53.65</v>
      </c>
    </row>
    <row r="42" spans="1:25" x14ac:dyDescent="0.3">
      <c r="A42" s="10" t="s">
        <v>1074</v>
      </c>
      <c r="B42" s="10" t="s">
        <v>1134</v>
      </c>
      <c r="C42" s="10" t="s">
        <v>23</v>
      </c>
      <c r="D42" s="10" t="s">
        <v>1135</v>
      </c>
      <c r="E42" s="318" t="s">
        <v>24</v>
      </c>
      <c r="F42" s="318">
        <v>21.88</v>
      </c>
      <c r="G42" s="318">
        <v>22.88</v>
      </c>
      <c r="H42" s="318">
        <v>140</v>
      </c>
      <c r="I42" s="318">
        <v>2.5</v>
      </c>
      <c r="J42" s="318">
        <v>100154</v>
      </c>
      <c r="K42" s="318" t="s">
        <v>25</v>
      </c>
      <c r="L42" s="318">
        <v>21.88</v>
      </c>
      <c r="M42" s="77">
        <v>2.3287</v>
      </c>
      <c r="N42" s="317">
        <v>50.95</v>
      </c>
      <c r="P42" s="317">
        <v>28.92</v>
      </c>
      <c r="Q42" s="317">
        <v>28.92</v>
      </c>
      <c r="R42" s="317">
        <v>28.92</v>
      </c>
      <c r="S42" s="10" t="s">
        <v>81</v>
      </c>
    </row>
    <row r="43" spans="1:25" x14ac:dyDescent="0.3">
      <c r="A43" s="10" t="s">
        <v>1074</v>
      </c>
      <c r="B43" s="10" t="s">
        <v>1136</v>
      </c>
      <c r="C43" s="10" t="s">
        <v>23</v>
      </c>
      <c r="D43" s="10" t="s">
        <v>1137</v>
      </c>
      <c r="E43" s="318" t="s">
        <v>24</v>
      </c>
      <c r="F43" s="318">
        <v>21.94</v>
      </c>
      <c r="G43" s="318">
        <v>22.94</v>
      </c>
      <c r="H43" s="318">
        <v>135</v>
      </c>
      <c r="I43" s="318">
        <v>2.6</v>
      </c>
      <c r="J43" s="318">
        <v>100154</v>
      </c>
      <c r="K43" s="318" t="s">
        <v>25</v>
      </c>
      <c r="L43" s="318">
        <v>23.52</v>
      </c>
      <c r="M43" s="77">
        <v>2.3287</v>
      </c>
      <c r="N43" s="317">
        <v>54.77</v>
      </c>
      <c r="P43" s="317">
        <v>26.85</v>
      </c>
      <c r="Q43" s="317">
        <v>26.85</v>
      </c>
      <c r="R43" s="317">
        <v>26.85</v>
      </c>
      <c r="S43" s="10" t="s">
        <v>1138</v>
      </c>
      <c r="T43" s="318" t="s">
        <v>24</v>
      </c>
      <c r="U43" s="318">
        <v>135</v>
      </c>
      <c r="V43" s="318">
        <v>2.6</v>
      </c>
      <c r="W43" s="317">
        <v>67.3</v>
      </c>
      <c r="X43" s="317">
        <v>67.3</v>
      </c>
      <c r="Y43" s="317">
        <v>67.3</v>
      </c>
    </row>
    <row r="44" spans="1:25" x14ac:dyDescent="0.3">
      <c r="A44" s="10" t="s">
        <v>1074</v>
      </c>
      <c r="B44" s="10" t="s">
        <v>1139</v>
      </c>
      <c r="C44" s="10" t="s">
        <v>23</v>
      </c>
      <c r="D44" s="10" t="s">
        <v>1140</v>
      </c>
      <c r="E44" s="318" t="s">
        <v>24</v>
      </c>
      <c r="F44" s="318">
        <v>21.94</v>
      </c>
      <c r="G44" s="318">
        <v>22.94</v>
      </c>
      <c r="H44" s="318">
        <v>135</v>
      </c>
      <c r="I44" s="318">
        <v>2.6</v>
      </c>
      <c r="J44" s="318">
        <v>100154</v>
      </c>
      <c r="K44" s="318" t="s">
        <v>25</v>
      </c>
      <c r="L44" s="318">
        <v>18.7</v>
      </c>
      <c r="M44" s="77">
        <v>2.3287</v>
      </c>
      <c r="N44" s="317">
        <v>43.55</v>
      </c>
      <c r="P44" s="317">
        <v>26.69</v>
      </c>
      <c r="Q44" s="317">
        <v>26.69</v>
      </c>
      <c r="R44" s="317">
        <v>26.69</v>
      </c>
      <c r="S44" s="10" t="s">
        <v>1141</v>
      </c>
      <c r="T44" s="318" t="s">
        <v>24</v>
      </c>
      <c r="U44" s="318">
        <v>135</v>
      </c>
      <c r="V44" s="318">
        <v>2.6</v>
      </c>
      <c r="W44" s="317">
        <v>66.78</v>
      </c>
      <c r="X44" s="317">
        <v>66.78</v>
      </c>
      <c r="Y44" s="317">
        <v>66.78</v>
      </c>
    </row>
    <row r="45" spans="1:25" x14ac:dyDescent="0.3">
      <c r="A45" s="10" t="s">
        <v>1074</v>
      </c>
      <c r="B45" s="10" t="s">
        <v>1142</v>
      </c>
      <c r="C45" s="10" t="s">
        <v>23</v>
      </c>
      <c r="D45" s="10" t="s">
        <v>1143</v>
      </c>
      <c r="E45" s="318" t="s">
        <v>24</v>
      </c>
      <c r="F45" s="318">
        <v>20.96</v>
      </c>
      <c r="G45" s="318">
        <v>21.96</v>
      </c>
      <c r="H45" s="318">
        <v>156</v>
      </c>
      <c r="I45" s="318">
        <v>2.15</v>
      </c>
      <c r="J45" s="318">
        <v>100154</v>
      </c>
      <c r="K45" s="318" t="s">
        <v>25</v>
      </c>
      <c r="L45" s="318">
        <v>20.2</v>
      </c>
      <c r="M45" s="77">
        <v>2.3287</v>
      </c>
      <c r="N45" s="317">
        <v>47.04</v>
      </c>
      <c r="P45" s="317">
        <v>27.34</v>
      </c>
      <c r="Q45" s="317">
        <v>27.34</v>
      </c>
      <c r="R45" s="317">
        <v>27.34</v>
      </c>
      <c r="S45" s="10" t="s">
        <v>81</v>
      </c>
    </row>
    <row r="46" spans="1:25" x14ac:dyDescent="0.3">
      <c r="A46" s="10" t="s">
        <v>1074</v>
      </c>
      <c r="B46" s="10" t="s">
        <v>1144</v>
      </c>
      <c r="C46" s="10" t="s">
        <v>23</v>
      </c>
      <c r="D46" s="10" t="s">
        <v>1145</v>
      </c>
      <c r="E46" s="318" t="s">
        <v>24</v>
      </c>
      <c r="F46" s="318">
        <v>40</v>
      </c>
      <c r="G46" s="318">
        <v>41</v>
      </c>
      <c r="H46" s="318">
        <v>316</v>
      </c>
      <c r="I46" s="318">
        <v>2.02</v>
      </c>
      <c r="J46" s="318">
        <v>100154</v>
      </c>
      <c r="K46" s="318" t="s">
        <v>25</v>
      </c>
      <c r="L46" s="318">
        <v>53.19</v>
      </c>
      <c r="M46" s="77">
        <v>2.3287</v>
      </c>
      <c r="N46" s="317">
        <v>123.86</v>
      </c>
      <c r="P46" s="317">
        <v>55.34</v>
      </c>
      <c r="Q46" s="317">
        <v>55.34</v>
      </c>
      <c r="R46" s="317">
        <v>55.34</v>
      </c>
      <c r="S46" s="10" t="s">
        <v>1146</v>
      </c>
      <c r="T46" s="318" t="s">
        <v>24</v>
      </c>
      <c r="U46" s="318">
        <v>316</v>
      </c>
      <c r="V46" s="318">
        <v>2.02</v>
      </c>
      <c r="W46" s="317">
        <v>144.6</v>
      </c>
      <c r="X46" s="317">
        <v>144.6</v>
      </c>
      <c r="Y46" s="317">
        <v>144.6</v>
      </c>
    </row>
    <row r="47" spans="1:25" x14ac:dyDescent="0.3">
      <c r="A47" s="10" t="s">
        <v>1074</v>
      </c>
      <c r="B47" s="10" t="s">
        <v>1147</v>
      </c>
      <c r="C47" s="10" t="s">
        <v>23</v>
      </c>
      <c r="D47" s="10" t="s">
        <v>1148</v>
      </c>
      <c r="E47" s="318" t="s">
        <v>24</v>
      </c>
      <c r="F47" s="318">
        <v>40</v>
      </c>
      <c r="G47" s="318">
        <v>41</v>
      </c>
      <c r="H47" s="318">
        <v>213</v>
      </c>
      <c r="I47" s="318">
        <v>3</v>
      </c>
      <c r="J47" s="318">
        <v>100154</v>
      </c>
      <c r="K47" s="318" t="s">
        <v>25</v>
      </c>
      <c r="L47" s="318">
        <v>31.64</v>
      </c>
      <c r="M47" s="77">
        <v>2.3287</v>
      </c>
      <c r="N47" s="317">
        <v>73.680000000000007</v>
      </c>
      <c r="P47" s="317">
        <v>49.6</v>
      </c>
      <c r="Q47" s="317">
        <v>49.6</v>
      </c>
      <c r="R47" s="317">
        <v>49.6</v>
      </c>
      <c r="S47" s="10" t="s">
        <v>1149</v>
      </c>
      <c r="T47" s="318" t="s">
        <v>24</v>
      </c>
      <c r="U47" s="318">
        <v>213</v>
      </c>
      <c r="V47" s="318">
        <v>3</v>
      </c>
      <c r="W47" s="317">
        <v>97.6</v>
      </c>
      <c r="X47" s="317">
        <v>97.6</v>
      </c>
      <c r="Y47" s="317">
        <v>97.6</v>
      </c>
    </row>
    <row r="48" spans="1:25" x14ac:dyDescent="0.3">
      <c r="A48" s="10" t="s">
        <v>1074</v>
      </c>
      <c r="B48" s="10" t="s">
        <v>1150</v>
      </c>
      <c r="C48" s="10" t="s">
        <v>23</v>
      </c>
      <c r="D48" s="10" t="s">
        <v>1151</v>
      </c>
      <c r="E48" s="318" t="s">
        <v>24</v>
      </c>
      <c r="F48" s="318">
        <v>40</v>
      </c>
      <c r="G48" s="318">
        <v>41</v>
      </c>
      <c r="H48" s="318">
        <v>470</v>
      </c>
      <c r="I48" s="318">
        <v>1.36</v>
      </c>
      <c r="J48" s="318">
        <v>100154</v>
      </c>
      <c r="K48" s="318" t="s">
        <v>25</v>
      </c>
      <c r="L48" s="318">
        <v>31.62</v>
      </c>
      <c r="M48" s="77">
        <v>2.3287</v>
      </c>
      <c r="N48" s="317">
        <v>73.63</v>
      </c>
      <c r="P48" s="317">
        <v>49.6</v>
      </c>
      <c r="Q48" s="317">
        <v>49.6</v>
      </c>
      <c r="R48" s="317">
        <v>49.6</v>
      </c>
      <c r="S48" s="10" t="s">
        <v>1152</v>
      </c>
      <c r="T48" s="318" t="s">
        <v>24</v>
      </c>
      <c r="U48" s="318">
        <v>470</v>
      </c>
      <c r="V48" s="318">
        <v>1.36</v>
      </c>
      <c r="W48" s="317">
        <v>97.6</v>
      </c>
      <c r="X48" s="317">
        <v>97.6</v>
      </c>
      <c r="Y48" s="317">
        <v>97.6</v>
      </c>
    </row>
    <row r="49" spans="1:27" x14ac:dyDescent="0.3">
      <c r="A49" s="10" t="s">
        <v>1074</v>
      </c>
      <c r="B49" s="10" t="s">
        <v>1153</v>
      </c>
      <c r="C49" s="10" t="s">
        <v>23</v>
      </c>
      <c r="D49" s="10" t="s">
        <v>1154</v>
      </c>
      <c r="E49" s="318" t="s">
        <v>24</v>
      </c>
      <c r="F49" s="318">
        <v>20.81</v>
      </c>
      <c r="G49" s="318">
        <v>21.81</v>
      </c>
      <c r="H49" s="318">
        <v>148</v>
      </c>
      <c r="I49" s="318">
        <v>2.25</v>
      </c>
      <c r="J49" s="318">
        <v>100154</v>
      </c>
      <c r="K49" s="318" t="s">
        <v>25</v>
      </c>
      <c r="L49" s="318">
        <v>21.65</v>
      </c>
      <c r="M49" s="77">
        <v>2.3287</v>
      </c>
      <c r="N49" s="317">
        <v>50.42</v>
      </c>
      <c r="P49" s="317">
        <v>34.22</v>
      </c>
      <c r="Q49" s="317">
        <v>34.22</v>
      </c>
      <c r="R49" s="317">
        <v>34.22</v>
      </c>
      <c r="S49" s="10" t="s">
        <v>1155</v>
      </c>
      <c r="T49" s="318" t="s">
        <v>24</v>
      </c>
      <c r="U49" s="318">
        <v>148</v>
      </c>
      <c r="V49" s="318">
        <v>2.25</v>
      </c>
      <c r="W49" s="317">
        <v>94.62</v>
      </c>
      <c r="X49" s="317">
        <v>94.62</v>
      </c>
      <c r="Y49" s="317">
        <v>94.62</v>
      </c>
    </row>
    <row r="50" spans="1:27" x14ac:dyDescent="0.3">
      <c r="A50" s="10" t="s">
        <v>1074</v>
      </c>
      <c r="B50" s="10" t="s">
        <v>1156</v>
      </c>
      <c r="C50" s="10" t="s">
        <v>23</v>
      </c>
      <c r="D50" s="10" t="s">
        <v>1157</v>
      </c>
      <c r="E50" s="318" t="s">
        <v>24</v>
      </c>
      <c r="F50" s="318">
        <v>21</v>
      </c>
      <c r="G50" s="318">
        <v>22</v>
      </c>
      <c r="H50" s="318">
        <v>100</v>
      </c>
      <c r="I50" s="318">
        <v>3.3</v>
      </c>
      <c r="J50" s="318">
        <v>100154</v>
      </c>
      <c r="K50" s="318" t="s">
        <v>25</v>
      </c>
      <c r="L50" s="318">
        <v>17.579999999999998</v>
      </c>
      <c r="M50" s="77">
        <v>2.3287</v>
      </c>
      <c r="N50" s="317">
        <v>40.94</v>
      </c>
      <c r="P50" s="317">
        <v>34.380000000000003</v>
      </c>
      <c r="Q50" s="317">
        <v>34.380000000000003</v>
      </c>
      <c r="R50" s="317">
        <v>34.380000000000003</v>
      </c>
      <c r="S50" s="10" t="s">
        <v>1158</v>
      </c>
      <c r="T50" s="318" t="s">
        <v>24</v>
      </c>
      <c r="U50" s="318">
        <v>100</v>
      </c>
      <c r="V50" s="318">
        <v>2.8</v>
      </c>
      <c r="W50" s="317">
        <v>68.040000000000006</v>
      </c>
      <c r="X50" s="317">
        <v>68.040000000000006</v>
      </c>
      <c r="Y50" s="317">
        <v>68.040000000000006</v>
      </c>
    </row>
    <row r="51" spans="1:27" x14ac:dyDescent="0.3">
      <c r="A51" s="10" t="s">
        <v>1074</v>
      </c>
      <c r="B51" s="10" t="s">
        <v>1159</v>
      </c>
      <c r="C51" s="10" t="s">
        <v>23</v>
      </c>
      <c r="D51" s="10" t="s">
        <v>1160</v>
      </c>
      <c r="E51" s="318" t="s">
        <v>24</v>
      </c>
      <c r="F51" s="318">
        <v>40</v>
      </c>
      <c r="G51" s="318">
        <v>41</v>
      </c>
      <c r="H51" s="318">
        <v>318</v>
      </c>
      <c r="I51" s="318">
        <v>2.0099999999999998</v>
      </c>
      <c r="J51" s="318">
        <v>100154</v>
      </c>
      <c r="K51" s="318" t="s">
        <v>25</v>
      </c>
      <c r="L51" s="318">
        <v>51.43</v>
      </c>
      <c r="M51" s="77">
        <v>2.3287</v>
      </c>
      <c r="N51" s="317">
        <v>119.77</v>
      </c>
      <c r="P51" s="317">
        <v>60.1</v>
      </c>
      <c r="Q51" s="317">
        <v>60.1</v>
      </c>
      <c r="R51" s="317">
        <v>60.1</v>
      </c>
      <c r="S51" s="10" t="s">
        <v>1161</v>
      </c>
      <c r="T51" s="318" t="s">
        <v>24</v>
      </c>
      <c r="U51" s="318">
        <v>318</v>
      </c>
      <c r="V51" s="318">
        <v>2.0099999999999998</v>
      </c>
      <c r="W51" s="317">
        <v>98.9</v>
      </c>
      <c r="X51" s="317">
        <v>98.9</v>
      </c>
      <c r="Y51" s="317">
        <v>98.9</v>
      </c>
    </row>
    <row r="52" spans="1:27" x14ac:dyDescent="0.3">
      <c r="A52" s="10" t="s">
        <v>1074</v>
      </c>
      <c r="B52" s="10" t="s">
        <v>1162</v>
      </c>
      <c r="C52" s="10" t="s">
        <v>23</v>
      </c>
      <c r="D52" s="10" t="s">
        <v>1163</v>
      </c>
      <c r="E52" s="318" t="s">
        <v>24</v>
      </c>
      <c r="F52" s="318">
        <v>40</v>
      </c>
      <c r="G52" s="318">
        <v>41</v>
      </c>
      <c r="H52" s="318">
        <v>256</v>
      </c>
      <c r="I52" s="318">
        <v>2.5</v>
      </c>
      <c r="J52" s="318">
        <v>100154</v>
      </c>
      <c r="K52" s="318" t="s">
        <v>25</v>
      </c>
      <c r="L52" s="318">
        <v>34.340000000000003</v>
      </c>
      <c r="M52" s="77">
        <v>2.3287</v>
      </c>
      <c r="N52" s="317">
        <v>79.97</v>
      </c>
      <c r="P52" s="317">
        <v>60.03</v>
      </c>
      <c r="Q52" s="317">
        <v>60.03</v>
      </c>
      <c r="R52" s="317">
        <v>60.03</v>
      </c>
      <c r="S52" s="10" t="s">
        <v>1164</v>
      </c>
      <c r="T52" s="318" t="s">
        <v>24</v>
      </c>
      <c r="U52" s="318">
        <v>256</v>
      </c>
      <c r="V52" s="318">
        <v>2.5</v>
      </c>
      <c r="W52" s="317">
        <v>109.54</v>
      </c>
      <c r="X52" s="317">
        <v>109.54</v>
      </c>
      <c r="Y52" s="317">
        <v>109.54</v>
      </c>
    </row>
    <row r="53" spans="1:27" x14ac:dyDescent="0.3">
      <c r="A53" s="10" t="s">
        <v>1074</v>
      </c>
      <c r="B53" s="10" t="s">
        <v>1165</v>
      </c>
      <c r="C53" s="10" t="s">
        <v>23</v>
      </c>
      <c r="D53" s="10" t="s">
        <v>1166</v>
      </c>
      <c r="E53" s="318" t="s">
        <v>24</v>
      </c>
      <c r="F53" s="318">
        <v>18.75</v>
      </c>
      <c r="G53" s="318">
        <v>19.75</v>
      </c>
      <c r="H53" s="318">
        <v>250</v>
      </c>
      <c r="I53" s="318">
        <v>1.2</v>
      </c>
      <c r="J53" s="318">
        <v>100154</v>
      </c>
      <c r="K53" s="318" t="s">
        <v>25</v>
      </c>
      <c r="L53" s="318">
        <v>26.75</v>
      </c>
      <c r="M53" s="77">
        <v>2.3287</v>
      </c>
      <c r="N53" s="317">
        <v>62.29</v>
      </c>
      <c r="P53" s="317">
        <v>22.06</v>
      </c>
      <c r="Q53" s="317">
        <v>22.06</v>
      </c>
      <c r="R53" s="317">
        <v>22.06</v>
      </c>
      <c r="S53" s="10" t="s">
        <v>81</v>
      </c>
      <c r="AA53" s="318" t="s">
        <v>1105</v>
      </c>
    </row>
    <row r="54" spans="1:27" x14ac:dyDescent="0.3">
      <c r="A54" s="10" t="s">
        <v>1074</v>
      </c>
      <c r="B54" s="10" t="s">
        <v>1167</v>
      </c>
      <c r="C54" s="10" t="s">
        <v>23</v>
      </c>
      <c r="D54" s="10" t="s">
        <v>1168</v>
      </c>
      <c r="E54" s="318" t="s">
        <v>24</v>
      </c>
      <c r="F54" s="318">
        <v>18.75</v>
      </c>
      <c r="G54" s="318">
        <v>19.75</v>
      </c>
      <c r="H54" s="318">
        <v>250</v>
      </c>
      <c r="I54" s="318">
        <v>1.2</v>
      </c>
      <c r="J54" s="318">
        <v>100154</v>
      </c>
      <c r="K54" s="318" t="s">
        <v>25</v>
      </c>
      <c r="L54" s="318">
        <v>24.82</v>
      </c>
      <c r="M54" s="77">
        <v>2.3287</v>
      </c>
      <c r="N54" s="317">
        <v>57.8</v>
      </c>
      <c r="P54" s="317">
        <v>23.8</v>
      </c>
      <c r="Q54" s="317">
        <v>23.8</v>
      </c>
      <c r="R54" s="317">
        <v>23.8</v>
      </c>
      <c r="S54" s="10" t="s">
        <v>1169</v>
      </c>
      <c r="T54" s="318" t="s">
        <v>24</v>
      </c>
      <c r="U54" s="318">
        <v>250</v>
      </c>
      <c r="V54" s="318">
        <v>1.2</v>
      </c>
      <c r="W54" s="317">
        <v>57.94</v>
      </c>
      <c r="X54" s="317">
        <v>57.94</v>
      </c>
      <c r="Y54" s="317">
        <v>57.94</v>
      </c>
    </row>
    <row r="55" spans="1:27" x14ac:dyDescent="0.3">
      <c r="M55" s="77"/>
      <c r="S55" s="10"/>
    </row>
    <row r="56" spans="1:27" x14ac:dyDescent="0.3">
      <c r="M56" s="77"/>
      <c r="S56" s="10"/>
    </row>
    <row r="57" spans="1:27" x14ac:dyDescent="0.3">
      <c r="M57" s="77"/>
    </row>
    <row r="58" spans="1:27" x14ac:dyDescent="0.3">
      <c r="M58" s="77"/>
    </row>
    <row r="59" spans="1:27" x14ac:dyDescent="0.3">
      <c r="M59" s="77"/>
    </row>
    <row r="60" spans="1:27" x14ac:dyDescent="0.3">
      <c r="M60" s="77"/>
    </row>
    <row r="61" spans="1:27" x14ac:dyDescent="0.3">
      <c r="M61" s="77"/>
    </row>
    <row r="62" spans="1:27" x14ac:dyDescent="0.3">
      <c r="M62" s="77"/>
    </row>
    <row r="63" spans="1:27" x14ac:dyDescent="0.3">
      <c r="M63" s="77"/>
    </row>
    <row r="64" spans="1:27" x14ac:dyDescent="0.3">
      <c r="M64" s="77"/>
    </row>
    <row r="65" spans="13:13" x14ac:dyDescent="0.3">
      <c r="M65" s="77"/>
    </row>
    <row r="66" spans="13:13" x14ac:dyDescent="0.3">
      <c r="M66" s="77"/>
    </row>
    <row r="67" spans="13:13" x14ac:dyDescent="0.3">
      <c r="M67" s="77"/>
    </row>
    <row r="68" spans="13:13" x14ac:dyDescent="0.3">
      <c r="M68" s="77"/>
    </row>
    <row r="69" spans="13:13" x14ac:dyDescent="0.3">
      <c r="M69" s="77"/>
    </row>
    <row r="70" spans="13:13" x14ac:dyDescent="0.3">
      <c r="M70" s="77"/>
    </row>
    <row r="71" spans="13:13" x14ac:dyDescent="0.3">
      <c r="M71" s="77"/>
    </row>
    <row r="72" spans="13:13" x14ac:dyDescent="0.3">
      <c r="M72" s="77"/>
    </row>
    <row r="73" spans="13:13" x14ac:dyDescent="0.3">
      <c r="M73" s="77"/>
    </row>
    <row r="74" spans="13:13" x14ac:dyDescent="0.3">
      <c r="M74" s="77"/>
    </row>
    <row r="75" spans="13:13" x14ac:dyDescent="0.3">
      <c r="M75" s="77"/>
    </row>
    <row r="76" spans="13:13" x14ac:dyDescent="0.3">
      <c r="M76" s="77"/>
    </row>
    <row r="77" spans="13:13" x14ac:dyDescent="0.3">
      <c r="M77" s="77"/>
    </row>
    <row r="78" spans="13:13" x14ac:dyDescent="0.3">
      <c r="M78" s="77"/>
    </row>
    <row r="79" spans="13:13" x14ac:dyDescent="0.3">
      <c r="M79" s="77"/>
    </row>
    <row r="80" spans="13:13" x14ac:dyDescent="0.3">
      <c r="M80" s="77"/>
    </row>
    <row r="81" spans="13:13" x14ac:dyDescent="0.3">
      <c r="M81" s="77"/>
    </row>
    <row r="82" spans="13:13" x14ac:dyDescent="0.3">
      <c r="M82" s="77"/>
    </row>
    <row r="83" spans="13:13" x14ac:dyDescent="0.3">
      <c r="M83" s="77"/>
    </row>
    <row r="84" spans="13:13" x14ac:dyDescent="0.3">
      <c r="M84" s="77"/>
    </row>
    <row r="85" spans="13:13" x14ac:dyDescent="0.3">
      <c r="M85" s="77"/>
    </row>
    <row r="86" spans="13:13" x14ac:dyDescent="0.3">
      <c r="M86" s="77"/>
    </row>
    <row r="87" spans="13:13" x14ac:dyDescent="0.3">
      <c r="M87" s="77"/>
    </row>
    <row r="88" spans="13:13" x14ac:dyDescent="0.3">
      <c r="M88" s="77"/>
    </row>
    <row r="89" spans="13:13" x14ac:dyDescent="0.3">
      <c r="M89" s="77"/>
    </row>
    <row r="90" spans="13:13" x14ac:dyDescent="0.3">
      <c r="M90" s="77"/>
    </row>
    <row r="91" spans="13:13" x14ac:dyDescent="0.3">
      <c r="M91" s="77"/>
    </row>
    <row r="92" spans="13:13" x14ac:dyDescent="0.3">
      <c r="M92" s="77"/>
    </row>
    <row r="93" spans="13:13" x14ac:dyDescent="0.3">
      <c r="M93" s="77"/>
    </row>
    <row r="94" spans="13:13" x14ac:dyDescent="0.3">
      <c r="M94" s="77"/>
    </row>
    <row r="95" spans="13:13" x14ac:dyDescent="0.3">
      <c r="M95" s="77"/>
    </row>
    <row r="96" spans="13:13" x14ac:dyDescent="0.3">
      <c r="M96" s="77"/>
    </row>
    <row r="97" spans="13:13" x14ac:dyDescent="0.3">
      <c r="M97" s="77"/>
    </row>
    <row r="98" spans="13:13" x14ac:dyDescent="0.3">
      <c r="M98" s="77"/>
    </row>
    <row r="99" spans="13:13" x14ac:dyDescent="0.3">
      <c r="M99" s="77"/>
    </row>
    <row r="100" spans="13:13" x14ac:dyDescent="0.3">
      <c r="M100" s="77"/>
    </row>
    <row r="101" spans="13:13" x14ac:dyDescent="0.3">
      <c r="M101" s="77"/>
    </row>
    <row r="102" spans="13:13" x14ac:dyDescent="0.3">
      <c r="M102" s="77"/>
    </row>
    <row r="103" spans="13:13" x14ac:dyDescent="0.3">
      <c r="M103" s="77"/>
    </row>
    <row r="104" spans="13:13" x14ac:dyDescent="0.3">
      <c r="M104" s="77"/>
    </row>
    <row r="105" spans="13:13" x14ac:dyDescent="0.3">
      <c r="M105" s="77"/>
    </row>
    <row r="106" spans="13:13" x14ac:dyDescent="0.3">
      <c r="M106" s="77"/>
    </row>
    <row r="107" spans="13:13" x14ac:dyDescent="0.3">
      <c r="M107" s="77"/>
    </row>
    <row r="108" spans="13:13" x14ac:dyDescent="0.3">
      <c r="M108" s="77"/>
    </row>
    <row r="109" spans="13:13" x14ac:dyDescent="0.3">
      <c r="M109" s="77"/>
    </row>
    <row r="110" spans="13:13" x14ac:dyDescent="0.3">
      <c r="M110" s="77"/>
    </row>
    <row r="111" spans="13:13" x14ac:dyDescent="0.3">
      <c r="M111" s="77"/>
    </row>
    <row r="112" spans="13:13" x14ac:dyDescent="0.3">
      <c r="M112" s="77"/>
    </row>
    <row r="113" spans="13:13" x14ac:dyDescent="0.3">
      <c r="M113" s="77"/>
    </row>
    <row r="114" spans="13:13" x14ac:dyDescent="0.3">
      <c r="M114" s="77"/>
    </row>
    <row r="115" spans="13:13" x14ac:dyDescent="0.3">
      <c r="M115" s="77"/>
    </row>
    <row r="116" spans="13:13" x14ac:dyDescent="0.3">
      <c r="M116" s="77"/>
    </row>
    <row r="117" spans="13:13" x14ac:dyDescent="0.3">
      <c r="M117" s="77"/>
    </row>
    <row r="118" spans="13:13" x14ac:dyDescent="0.3">
      <c r="M118" s="77"/>
    </row>
    <row r="119" spans="13:13" x14ac:dyDescent="0.3">
      <c r="M119" s="77"/>
    </row>
  </sheetData>
  <protectedRanges>
    <protectedRange password="8F60" sqref="Z6" name="Calculations_40"/>
  </protectedRanges>
  <mergeCells count="1">
    <mergeCell ref="P5:Q5"/>
  </mergeCells>
  <conditionalFormatting sqref="D1:D6">
    <cfRule type="duplicateValues" dxfId="252" priority="2"/>
  </conditionalFormatting>
  <conditionalFormatting sqref="T6">
    <cfRule type="duplicateValues" dxfId="251" priority="1"/>
  </conditionalFormatting>
  <conditionalFormatting sqref="E1:E6">
    <cfRule type="duplicateValues" dxfId="250" priority="3"/>
  </conditionalFormatting>
  <conditionalFormatting sqref="T1:T5 S1:S6">
    <cfRule type="duplicateValues" dxfId="249" priority="4"/>
  </conditionalFormatting>
  <pageMargins left="0.25" right="0.25" top="0.75" bottom="0.75" header="0.3" footer="0.3"/>
  <pageSetup paperSize="5" scale="41"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pageSetUpPr fitToPage="1"/>
  </sheetPr>
  <dimension ref="A1:T4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11.6640625" style="10" customWidth="1"/>
    <col min="4" max="6" width="10.33203125" style="318" bestFit="1" customWidth="1"/>
    <col min="7" max="7" width="8.44140625" style="318" bestFit="1" customWidth="1"/>
    <col min="8" max="8" width="7.44140625" style="318" bestFit="1" customWidth="1"/>
    <col min="9" max="9" width="9.33203125" style="318"/>
    <col min="10" max="10" width="22" style="318" bestFit="1" customWidth="1"/>
    <col min="11" max="11" width="20.6640625" style="318" customWidth="1"/>
    <col min="12" max="12" width="21.6640625" style="318" customWidth="1"/>
    <col min="13" max="13" width="20.6640625" style="318" customWidth="1"/>
    <col min="14" max="14" width="10.33203125" style="58" bestFit="1" customWidth="1"/>
    <col min="15" max="16" width="8.5546875" style="317" bestFit="1" customWidth="1"/>
    <col min="17" max="17" width="5.6640625" style="59" customWidth="1"/>
    <col min="18" max="18" width="16" style="317" bestFit="1" customWidth="1"/>
    <col min="19" max="19" width="15.6640625" style="317" bestFit="1" customWidth="1"/>
    <col min="20" max="20" width="6.5546875" style="318"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1074</v>
      </c>
      <c r="B7" s="10" t="s">
        <v>1170</v>
      </c>
      <c r="C7" s="10">
        <v>108000</v>
      </c>
      <c r="D7" s="318" t="s">
        <v>24</v>
      </c>
      <c r="E7" s="318">
        <v>18.86</v>
      </c>
      <c r="F7" s="318">
        <v>19.86</v>
      </c>
      <c r="G7" s="318">
        <v>72</v>
      </c>
      <c r="H7" s="318">
        <v>4.1900000000000004</v>
      </c>
      <c r="I7" s="318">
        <v>100036</v>
      </c>
      <c r="J7" s="318" t="s">
        <v>75</v>
      </c>
      <c r="K7" s="318">
        <v>49.17</v>
      </c>
      <c r="L7" s="318">
        <v>49.17</v>
      </c>
      <c r="M7" s="318">
        <v>49.17</v>
      </c>
      <c r="N7" s="58">
        <v>9</v>
      </c>
      <c r="O7" s="77">
        <v>1.6368</v>
      </c>
      <c r="P7" s="317">
        <v>14.73</v>
      </c>
      <c r="R7" s="317">
        <v>14.73</v>
      </c>
      <c r="T7" s="318" t="s">
        <v>1077</v>
      </c>
    </row>
    <row r="8" spans="1:20" x14ac:dyDescent="0.3">
      <c r="A8" s="10" t="s">
        <v>1074</v>
      </c>
      <c r="B8" s="10" t="s">
        <v>1170</v>
      </c>
      <c r="C8" s="10">
        <v>134000</v>
      </c>
      <c r="D8" s="318" t="s">
        <v>24</v>
      </c>
      <c r="E8" s="318">
        <v>18.86</v>
      </c>
      <c r="F8" s="318">
        <v>19.86</v>
      </c>
      <c r="G8" s="318">
        <v>72</v>
      </c>
      <c r="H8" s="318">
        <v>4.1900000000000004</v>
      </c>
      <c r="I8" s="318">
        <v>100036</v>
      </c>
      <c r="J8" s="318" t="s">
        <v>75</v>
      </c>
      <c r="K8" s="318">
        <v>49.35</v>
      </c>
      <c r="L8" s="318">
        <v>49.35</v>
      </c>
      <c r="M8" s="318">
        <v>49.35</v>
      </c>
      <c r="N8" s="58">
        <v>9</v>
      </c>
      <c r="O8" s="77">
        <v>1.6368</v>
      </c>
      <c r="P8" s="317">
        <v>14.73</v>
      </c>
      <c r="R8" s="317">
        <v>14.73</v>
      </c>
    </row>
    <row r="9" spans="1:20" x14ac:dyDescent="0.3">
      <c r="A9" s="10" t="s">
        <v>1074</v>
      </c>
      <c r="B9" s="10" t="s">
        <v>1171</v>
      </c>
      <c r="C9" s="10">
        <v>704001</v>
      </c>
      <c r="D9" s="318" t="s">
        <v>24</v>
      </c>
      <c r="E9" s="318">
        <v>19.309999999999999</v>
      </c>
      <c r="F9" s="318">
        <v>20.309999999999999</v>
      </c>
      <c r="G9" s="318">
        <v>72</v>
      </c>
      <c r="H9" s="318">
        <v>4.29</v>
      </c>
      <c r="I9" s="318">
        <v>100036</v>
      </c>
      <c r="J9" s="318" t="s">
        <v>75</v>
      </c>
      <c r="K9" s="318">
        <v>53.9</v>
      </c>
      <c r="L9" s="318">
        <v>53.9</v>
      </c>
      <c r="M9" s="318">
        <v>53.9</v>
      </c>
      <c r="N9" s="58">
        <v>9.23</v>
      </c>
      <c r="O9" s="77">
        <v>1.6368</v>
      </c>
      <c r="P9" s="317">
        <v>15.11</v>
      </c>
      <c r="R9" s="317">
        <v>15.11</v>
      </c>
    </row>
    <row r="10" spans="1:20" x14ac:dyDescent="0.3">
      <c r="A10" s="10" t="s">
        <v>1074</v>
      </c>
      <c r="B10" s="10" t="s">
        <v>1172</v>
      </c>
      <c r="C10" s="10">
        <v>706005</v>
      </c>
      <c r="D10" s="318" t="s">
        <v>24</v>
      </c>
      <c r="E10" s="318">
        <v>20.39</v>
      </c>
      <c r="F10" s="318">
        <v>21.39</v>
      </c>
      <c r="G10" s="318">
        <v>72</v>
      </c>
      <c r="H10" s="318">
        <v>4.53</v>
      </c>
      <c r="I10" s="318">
        <v>100036</v>
      </c>
      <c r="J10" s="318" t="s">
        <v>75</v>
      </c>
      <c r="K10" s="318">
        <v>56.41</v>
      </c>
      <c r="L10" s="318">
        <v>56.41</v>
      </c>
      <c r="M10" s="318">
        <v>56.41</v>
      </c>
      <c r="N10" s="58">
        <v>9</v>
      </c>
      <c r="O10" s="77">
        <v>1.6368</v>
      </c>
      <c r="P10" s="317">
        <v>14.73</v>
      </c>
      <c r="R10" s="317">
        <v>14.73</v>
      </c>
    </row>
    <row r="11" spans="1:20" x14ac:dyDescent="0.3">
      <c r="A11" s="10" t="s">
        <v>1074</v>
      </c>
      <c r="B11" s="10" t="s">
        <v>1170</v>
      </c>
      <c r="C11" s="10">
        <v>104000</v>
      </c>
      <c r="D11" s="318" t="s">
        <v>24</v>
      </c>
      <c r="E11" s="318">
        <v>16.61</v>
      </c>
      <c r="F11" s="318">
        <v>17.61</v>
      </c>
      <c r="G11" s="318">
        <v>72</v>
      </c>
      <c r="H11" s="318">
        <v>3.69</v>
      </c>
      <c r="I11" s="318">
        <v>100036</v>
      </c>
      <c r="J11" s="318" t="s">
        <v>75</v>
      </c>
      <c r="K11" s="318">
        <v>44.9</v>
      </c>
      <c r="L11" s="318">
        <v>44.9</v>
      </c>
      <c r="M11" s="318">
        <v>44.9</v>
      </c>
      <c r="N11" s="58">
        <v>6.75</v>
      </c>
      <c r="O11" s="77">
        <v>1.6368</v>
      </c>
      <c r="P11" s="317">
        <v>11.05</v>
      </c>
      <c r="R11" s="317">
        <v>11.05</v>
      </c>
    </row>
    <row r="12" spans="1:20" x14ac:dyDescent="0.3">
      <c r="A12" s="10" t="s">
        <v>1074</v>
      </c>
      <c r="B12" s="10" t="s">
        <v>1170</v>
      </c>
      <c r="C12" s="10">
        <v>109000</v>
      </c>
      <c r="D12" s="318" t="s">
        <v>24</v>
      </c>
      <c r="E12" s="318">
        <v>16.61</v>
      </c>
      <c r="F12" s="318">
        <v>17.61</v>
      </c>
      <c r="G12" s="318">
        <v>72</v>
      </c>
      <c r="H12" s="318">
        <v>3.69</v>
      </c>
      <c r="I12" s="318">
        <v>100036</v>
      </c>
      <c r="J12" s="318" t="s">
        <v>75</v>
      </c>
      <c r="K12" s="318">
        <v>44.3</v>
      </c>
      <c r="L12" s="318">
        <v>44.3</v>
      </c>
      <c r="M12" s="318">
        <v>44.3</v>
      </c>
      <c r="N12" s="58">
        <v>6.75</v>
      </c>
      <c r="O12" s="77">
        <v>1.6368</v>
      </c>
      <c r="P12" s="317">
        <v>11.05</v>
      </c>
      <c r="R12" s="317">
        <v>11.05</v>
      </c>
    </row>
    <row r="13" spans="1:20" x14ac:dyDescent="0.3">
      <c r="A13" s="10" t="s">
        <v>1074</v>
      </c>
      <c r="B13" s="10" t="s">
        <v>1170</v>
      </c>
      <c r="C13" s="10">
        <v>136000</v>
      </c>
      <c r="D13" s="318" t="s">
        <v>24</v>
      </c>
      <c r="E13" s="318">
        <v>14.45</v>
      </c>
      <c r="F13" s="318">
        <v>15.45</v>
      </c>
      <c r="G13" s="318">
        <v>72</v>
      </c>
      <c r="H13" s="318">
        <v>3.21</v>
      </c>
      <c r="I13" s="318">
        <v>100036</v>
      </c>
      <c r="J13" s="318" t="s">
        <v>75</v>
      </c>
      <c r="K13" s="318">
        <v>43.33</v>
      </c>
      <c r="L13" s="318">
        <v>43.33</v>
      </c>
      <c r="M13" s="318">
        <v>43.33</v>
      </c>
      <c r="N13" s="58">
        <v>6.75</v>
      </c>
      <c r="O13" s="77">
        <v>1.6368</v>
      </c>
      <c r="P13" s="317">
        <v>11.05</v>
      </c>
      <c r="R13" s="317">
        <v>11.05</v>
      </c>
    </row>
    <row r="14" spans="1:20" x14ac:dyDescent="0.3">
      <c r="A14" s="10" t="s">
        <v>1074</v>
      </c>
      <c r="B14" s="10" t="s">
        <v>1170</v>
      </c>
      <c r="C14" s="10">
        <v>131000</v>
      </c>
      <c r="D14" s="318" t="s">
        <v>24</v>
      </c>
      <c r="E14" s="318">
        <v>14.36</v>
      </c>
      <c r="F14" s="318">
        <v>15.36</v>
      </c>
      <c r="G14" s="318">
        <v>72</v>
      </c>
      <c r="H14" s="318">
        <v>3.19</v>
      </c>
      <c r="I14" s="318">
        <v>100036</v>
      </c>
      <c r="J14" s="318" t="s">
        <v>75</v>
      </c>
      <c r="K14" s="318">
        <v>40.03</v>
      </c>
      <c r="L14" s="318">
        <v>40.03</v>
      </c>
      <c r="M14" s="318">
        <v>40.03</v>
      </c>
      <c r="N14" s="58">
        <v>4.5</v>
      </c>
      <c r="O14" s="77">
        <v>1.6368</v>
      </c>
      <c r="P14" s="317">
        <v>7.37</v>
      </c>
      <c r="R14" s="317">
        <v>7.37</v>
      </c>
    </row>
    <row r="15" spans="1:20" x14ac:dyDescent="0.3">
      <c r="A15" s="10" t="s">
        <v>1074</v>
      </c>
      <c r="B15" s="10" t="s">
        <v>1173</v>
      </c>
      <c r="C15" s="10">
        <v>703003</v>
      </c>
      <c r="D15" s="318" t="s">
        <v>24</v>
      </c>
      <c r="E15" s="318">
        <v>18.86</v>
      </c>
      <c r="F15" s="318">
        <v>19.86</v>
      </c>
      <c r="G15" s="318">
        <v>72</v>
      </c>
      <c r="H15" s="318">
        <v>4.1900000000000004</v>
      </c>
      <c r="I15" s="318">
        <v>100036</v>
      </c>
      <c r="J15" s="318" t="s">
        <v>75</v>
      </c>
      <c r="K15" s="318">
        <v>49.35</v>
      </c>
      <c r="L15" s="318">
        <v>49.35</v>
      </c>
      <c r="M15" s="318">
        <v>49.35</v>
      </c>
      <c r="N15" s="58">
        <v>9</v>
      </c>
      <c r="O15" s="77">
        <v>1.6368</v>
      </c>
      <c r="P15" s="317">
        <v>14.73</v>
      </c>
      <c r="R15" s="317">
        <v>14.73</v>
      </c>
    </row>
    <row r="16" spans="1:20" x14ac:dyDescent="0.3">
      <c r="A16" s="10" t="s">
        <v>1074</v>
      </c>
      <c r="B16" s="10" t="s">
        <v>1174</v>
      </c>
      <c r="C16" s="10">
        <v>103000</v>
      </c>
      <c r="D16" s="318" t="s">
        <v>24</v>
      </c>
      <c r="E16" s="318">
        <v>19.399999999999999</v>
      </c>
      <c r="F16" s="318">
        <v>20.399999999999999</v>
      </c>
      <c r="G16" s="318">
        <v>72</v>
      </c>
      <c r="H16" s="318">
        <v>4.3099999999999996</v>
      </c>
      <c r="I16" s="318">
        <v>100036</v>
      </c>
      <c r="J16" s="318" t="s">
        <v>75</v>
      </c>
      <c r="K16" s="318">
        <v>57.63</v>
      </c>
      <c r="L16" s="318">
        <v>57.63</v>
      </c>
      <c r="M16" s="318">
        <v>57.63</v>
      </c>
      <c r="N16" s="58">
        <v>8.5500000000000007</v>
      </c>
      <c r="O16" s="77">
        <v>1.6368</v>
      </c>
      <c r="P16" s="317">
        <v>13.99</v>
      </c>
      <c r="R16" s="317">
        <v>13.99</v>
      </c>
    </row>
    <row r="17" spans="1:18" x14ac:dyDescent="0.3">
      <c r="A17" s="10" t="s">
        <v>1074</v>
      </c>
      <c r="B17" s="10" t="s">
        <v>1175</v>
      </c>
      <c r="C17" s="10">
        <v>952000</v>
      </c>
      <c r="D17" s="318" t="s">
        <v>24</v>
      </c>
      <c r="E17" s="318">
        <v>20.25</v>
      </c>
      <c r="F17" s="318">
        <v>21.25</v>
      </c>
      <c r="G17" s="318">
        <v>72</v>
      </c>
      <c r="H17" s="318">
        <v>4.5</v>
      </c>
      <c r="I17" s="318">
        <v>100036</v>
      </c>
      <c r="J17" s="318" t="s">
        <v>75</v>
      </c>
      <c r="K17" s="318">
        <v>52.53</v>
      </c>
      <c r="L17" s="318">
        <v>52.53</v>
      </c>
      <c r="M17" s="318">
        <v>52.53</v>
      </c>
      <c r="N17" s="58">
        <v>2.25</v>
      </c>
      <c r="O17" s="77">
        <v>1.6368</v>
      </c>
      <c r="P17" s="317">
        <v>3.68</v>
      </c>
      <c r="R17" s="317">
        <v>3.68</v>
      </c>
    </row>
    <row r="18" spans="1:18" x14ac:dyDescent="0.3">
      <c r="A18" s="10" t="s">
        <v>1074</v>
      </c>
      <c r="B18" s="10" t="s">
        <v>1176</v>
      </c>
      <c r="C18" s="10">
        <v>471007</v>
      </c>
      <c r="D18" s="318" t="s">
        <v>24</v>
      </c>
      <c r="E18" s="318">
        <v>14.38</v>
      </c>
      <c r="F18" s="318">
        <v>15.38</v>
      </c>
      <c r="G18" s="318">
        <v>50</v>
      </c>
      <c r="H18" s="318">
        <v>4.5999999999999996</v>
      </c>
      <c r="I18" s="318">
        <v>100036</v>
      </c>
      <c r="J18" s="318" t="s">
        <v>75</v>
      </c>
      <c r="K18" s="318">
        <v>41.54</v>
      </c>
      <c r="L18" s="318">
        <v>41.54</v>
      </c>
      <c r="M18" s="318">
        <v>41.54</v>
      </c>
      <c r="N18" s="58">
        <v>1.0900000000000001</v>
      </c>
      <c r="O18" s="77">
        <v>1.6368</v>
      </c>
      <c r="P18" s="317">
        <v>1.78</v>
      </c>
      <c r="R18" s="317">
        <v>1.78</v>
      </c>
    </row>
    <row r="19" spans="1:18" x14ac:dyDescent="0.3">
      <c r="A19" s="10" t="s">
        <v>1074</v>
      </c>
      <c r="B19" s="10" t="s">
        <v>1177</v>
      </c>
      <c r="C19" s="10">
        <v>470220</v>
      </c>
      <c r="D19" s="318" t="s">
        <v>24</v>
      </c>
      <c r="E19" s="318">
        <v>20.39</v>
      </c>
      <c r="F19" s="318">
        <v>21.39</v>
      </c>
      <c r="G19" s="318">
        <v>75</v>
      </c>
      <c r="H19" s="318">
        <v>4.3499999999999996</v>
      </c>
      <c r="I19" s="318">
        <v>100036</v>
      </c>
      <c r="J19" s="318" t="s">
        <v>75</v>
      </c>
      <c r="K19" s="318">
        <v>60.3</v>
      </c>
      <c r="L19" s="318">
        <v>60.3</v>
      </c>
      <c r="M19" s="318">
        <v>60.3</v>
      </c>
      <c r="N19" s="58">
        <v>1.17</v>
      </c>
      <c r="O19" s="77">
        <v>1.6368</v>
      </c>
      <c r="P19" s="317">
        <v>1.92</v>
      </c>
      <c r="R19" s="317">
        <v>1.92</v>
      </c>
    </row>
    <row r="20" spans="1:18" x14ac:dyDescent="0.3">
      <c r="A20" s="10" t="s">
        <v>1074</v>
      </c>
      <c r="B20" s="10" t="s">
        <v>1178</v>
      </c>
      <c r="C20" s="10">
        <v>130018</v>
      </c>
      <c r="D20" s="318" t="s">
        <v>24</v>
      </c>
      <c r="E20" s="318">
        <v>19.38</v>
      </c>
      <c r="F20" s="318">
        <v>20.38</v>
      </c>
      <c r="G20" s="318">
        <v>100</v>
      </c>
      <c r="H20" s="318">
        <v>3.1</v>
      </c>
      <c r="I20" s="318">
        <v>100036</v>
      </c>
      <c r="J20" s="318" t="s">
        <v>75</v>
      </c>
      <c r="K20" s="318">
        <v>55.36</v>
      </c>
      <c r="L20" s="318">
        <v>55.36</v>
      </c>
      <c r="M20" s="318">
        <v>55.36</v>
      </c>
      <c r="N20" s="58">
        <v>2.5</v>
      </c>
      <c r="O20" s="77">
        <v>1.6368</v>
      </c>
      <c r="P20" s="317">
        <v>4.09</v>
      </c>
      <c r="R20" s="317">
        <v>4.09</v>
      </c>
    </row>
    <row r="21" spans="1:18" x14ac:dyDescent="0.3">
      <c r="A21" s="10" t="s">
        <v>1074</v>
      </c>
      <c r="B21" s="10" t="s">
        <v>1084</v>
      </c>
      <c r="C21" s="10">
        <v>180021</v>
      </c>
      <c r="D21" s="318" t="s">
        <v>24</v>
      </c>
      <c r="E21" s="318">
        <v>15</v>
      </c>
      <c r="F21" s="318">
        <v>16</v>
      </c>
      <c r="G21" s="318">
        <v>100</v>
      </c>
      <c r="H21" s="318">
        <v>2.4</v>
      </c>
      <c r="I21" s="318">
        <v>100022</v>
      </c>
      <c r="J21" s="318" t="s">
        <v>1086</v>
      </c>
      <c r="K21" s="318">
        <v>50.67</v>
      </c>
      <c r="L21" s="318">
        <v>50.67</v>
      </c>
      <c r="M21" s="318">
        <v>50.67</v>
      </c>
      <c r="N21" s="58">
        <v>3.13</v>
      </c>
      <c r="O21" s="77">
        <v>1.6629</v>
      </c>
      <c r="P21" s="317">
        <v>5.2</v>
      </c>
      <c r="R21" s="317">
        <v>5.2</v>
      </c>
    </row>
    <row r="22" spans="1:18" x14ac:dyDescent="0.3">
      <c r="A22" s="10" t="s">
        <v>1074</v>
      </c>
      <c r="B22" s="10" t="s">
        <v>1179</v>
      </c>
      <c r="C22" s="10">
        <v>364000</v>
      </c>
      <c r="D22" s="318" t="s">
        <v>24</v>
      </c>
      <c r="E22" s="318">
        <v>12.38</v>
      </c>
      <c r="F22" s="318">
        <v>13.38</v>
      </c>
      <c r="G22" s="318">
        <v>100</v>
      </c>
      <c r="H22" s="318">
        <v>1.98</v>
      </c>
      <c r="I22" s="318">
        <v>100022</v>
      </c>
      <c r="J22" s="318" t="s">
        <v>1086</v>
      </c>
      <c r="K22" s="318">
        <v>50.21</v>
      </c>
      <c r="L22" s="318">
        <v>50.21</v>
      </c>
      <c r="M22" s="318">
        <v>50.21</v>
      </c>
      <c r="N22" s="58">
        <v>4.6900000000000004</v>
      </c>
      <c r="O22" s="77">
        <v>1.6629</v>
      </c>
      <c r="P22" s="317">
        <v>7.8</v>
      </c>
      <c r="R22" s="317">
        <v>7.8</v>
      </c>
    </row>
    <row r="23" spans="1:18" x14ac:dyDescent="0.3">
      <c r="A23" s="10" t="s">
        <v>1074</v>
      </c>
      <c r="B23" s="10" t="s">
        <v>1180</v>
      </c>
      <c r="C23" s="10">
        <v>362000</v>
      </c>
      <c r="D23" s="318" t="s">
        <v>24</v>
      </c>
      <c r="E23" s="318">
        <v>25.69</v>
      </c>
      <c r="F23" s="318">
        <v>26.69</v>
      </c>
      <c r="G23" s="318">
        <v>100</v>
      </c>
      <c r="H23" s="318">
        <v>4.1100000000000003</v>
      </c>
      <c r="I23" s="318">
        <v>100022</v>
      </c>
      <c r="J23" s="318" t="s">
        <v>1086</v>
      </c>
      <c r="K23" s="318">
        <v>74.95</v>
      </c>
      <c r="L23" s="318">
        <v>74.95</v>
      </c>
      <c r="M23" s="318">
        <v>74.95</v>
      </c>
      <c r="N23" s="58">
        <v>12.51</v>
      </c>
      <c r="O23" s="77">
        <v>1.6629</v>
      </c>
      <c r="P23" s="317">
        <v>20.8</v>
      </c>
      <c r="R23" s="317">
        <v>20.8</v>
      </c>
    </row>
    <row r="24" spans="1:18" x14ac:dyDescent="0.3">
      <c r="A24" s="10" t="s">
        <v>1074</v>
      </c>
      <c r="B24" s="10" t="s">
        <v>1087</v>
      </c>
      <c r="C24" s="10">
        <v>808065</v>
      </c>
      <c r="D24" s="318" t="s">
        <v>24</v>
      </c>
      <c r="E24" s="318">
        <v>13.88</v>
      </c>
      <c r="F24" s="318">
        <v>14.88</v>
      </c>
      <c r="G24" s="318">
        <v>75</v>
      </c>
      <c r="H24" s="318">
        <v>2.96</v>
      </c>
      <c r="I24" s="318">
        <v>100022</v>
      </c>
      <c r="J24" s="318" t="s">
        <v>1086</v>
      </c>
      <c r="K24" s="318">
        <v>49.1</v>
      </c>
      <c r="L24" s="318">
        <v>49.1</v>
      </c>
      <c r="M24" s="318">
        <v>49.1</v>
      </c>
      <c r="N24" s="58">
        <v>2.34</v>
      </c>
      <c r="O24" s="77">
        <v>1.6629</v>
      </c>
      <c r="P24" s="317">
        <v>3.89</v>
      </c>
      <c r="R24" s="317">
        <v>3.89</v>
      </c>
    </row>
    <row r="25" spans="1:18" x14ac:dyDescent="0.3">
      <c r="A25" s="10" t="s">
        <v>1074</v>
      </c>
      <c r="B25" s="10" t="s">
        <v>1089</v>
      </c>
      <c r="C25" s="10">
        <v>809016</v>
      </c>
      <c r="D25" s="318" t="s">
        <v>24</v>
      </c>
      <c r="E25" s="318">
        <v>11.93</v>
      </c>
      <c r="F25" s="318">
        <v>12.93</v>
      </c>
      <c r="G25" s="318">
        <v>72</v>
      </c>
      <c r="H25" s="318">
        <v>2.65</v>
      </c>
      <c r="I25" s="318">
        <v>100036</v>
      </c>
      <c r="J25" s="318" t="s">
        <v>75</v>
      </c>
      <c r="K25" s="318">
        <v>46.21</v>
      </c>
      <c r="L25" s="318">
        <v>46.21</v>
      </c>
      <c r="M25" s="318">
        <v>46.21</v>
      </c>
      <c r="N25" s="58">
        <v>1.1299999999999999</v>
      </c>
      <c r="O25" s="77">
        <v>1.6368</v>
      </c>
      <c r="P25" s="317">
        <v>1.85</v>
      </c>
      <c r="R25" s="317">
        <v>1.85</v>
      </c>
    </row>
    <row r="26" spans="1:18" x14ac:dyDescent="0.3">
      <c r="A26" s="10" t="s">
        <v>1074</v>
      </c>
      <c r="B26" s="10" t="s">
        <v>1181</v>
      </c>
      <c r="C26" s="10">
        <v>951140</v>
      </c>
      <c r="D26" s="318" t="s">
        <v>24</v>
      </c>
      <c r="E26" s="318">
        <v>20.63</v>
      </c>
      <c r="F26" s="318">
        <v>21.63</v>
      </c>
      <c r="G26" s="318">
        <v>100</v>
      </c>
      <c r="H26" s="318">
        <v>3.3</v>
      </c>
      <c r="I26" s="318">
        <v>100036</v>
      </c>
      <c r="J26" s="318" t="s">
        <v>75</v>
      </c>
      <c r="K26" s="318">
        <v>62.63</v>
      </c>
      <c r="L26" s="318">
        <v>62.63</v>
      </c>
      <c r="M26" s="318">
        <v>62.63</v>
      </c>
      <c r="N26" s="58">
        <v>1.56</v>
      </c>
      <c r="O26" s="77">
        <v>1.6368</v>
      </c>
      <c r="P26" s="317">
        <v>2.5499999999999998</v>
      </c>
      <c r="R26" s="317">
        <v>2.5499999999999998</v>
      </c>
    </row>
    <row r="27" spans="1:18" x14ac:dyDescent="0.3">
      <c r="A27" s="10" t="s">
        <v>1074</v>
      </c>
      <c r="B27" s="10" t="s">
        <v>1097</v>
      </c>
      <c r="C27" s="10">
        <v>270019</v>
      </c>
      <c r="D27" s="318" t="s">
        <v>24</v>
      </c>
      <c r="E27" s="318">
        <v>14.38</v>
      </c>
      <c r="F27" s="318">
        <v>15.38</v>
      </c>
      <c r="G27" s="318">
        <v>50</v>
      </c>
      <c r="H27" s="318">
        <v>4.5999999999999996</v>
      </c>
      <c r="I27" s="318">
        <v>100022</v>
      </c>
      <c r="J27" s="318" t="s">
        <v>1086</v>
      </c>
      <c r="K27" s="318">
        <v>39.07</v>
      </c>
      <c r="L27" s="318">
        <v>39.07</v>
      </c>
      <c r="M27" s="318">
        <v>39.07</v>
      </c>
      <c r="N27" s="58">
        <v>3.12</v>
      </c>
      <c r="O27" s="77">
        <v>1.6629</v>
      </c>
      <c r="P27" s="317">
        <v>5.19</v>
      </c>
      <c r="R27" s="317">
        <v>5.19</v>
      </c>
    </row>
    <row r="28" spans="1:18" x14ac:dyDescent="0.3">
      <c r="A28" s="10" t="s">
        <v>1074</v>
      </c>
      <c r="B28" s="10" t="s">
        <v>1099</v>
      </c>
      <c r="C28" s="10">
        <v>826005</v>
      </c>
      <c r="D28" s="318" t="s">
        <v>799</v>
      </c>
      <c r="E28" s="318">
        <v>14</v>
      </c>
      <c r="F28" s="318">
        <v>15</v>
      </c>
      <c r="G28" s="318">
        <v>72</v>
      </c>
      <c r="H28" s="318">
        <v>3.11</v>
      </c>
      <c r="I28" s="318">
        <v>100022</v>
      </c>
      <c r="J28" s="318" t="s">
        <v>1086</v>
      </c>
      <c r="K28" s="318">
        <v>52.82</v>
      </c>
      <c r="L28" s="318">
        <v>52.82</v>
      </c>
      <c r="M28" s="318">
        <v>52.82</v>
      </c>
      <c r="N28" s="58">
        <v>6.76</v>
      </c>
      <c r="O28" s="77">
        <v>1.6629</v>
      </c>
      <c r="P28" s="317">
        <v>11.24</v>
      </c>
      <c r="R28" s="317">
        <v>11.24</v>
      </c>
    </row>
    <row r="29" spans="1:18" x14ac:dyDescent="0.3">
      <c r="A29" s="10" t="s">
        <v>1074</v>
      </c>
      <c r="B29" s="10" t="s">
        <v>1101</v>
      </c>
      <c r="C29" s="10">
        <v>826051</v>
      </c>
      <c r="D29" s="318" t="s">
        <v>24</v>
      </c>
      <c r="E29" s="318">
        <v>14</v>
      </c>
      <c r="F29" s="318">
        <v>15</v>
      </c>
      <c r="G29" s="318">
        <v>72</v>
      </c>
      <c r="H29" s="318">
        <v>3.11</v>
      </c>
      <c r="I29" s="318">
        <v>100022</v>
      </c>
      <c r="J29" s="318" t="s">
        <v>1086</v>
      </c>
      <c r="K29" s="318">
        <v>55.12</v>
      </c>
      <c r="L29" s="318">
        <v>55.12</v>
      </c>
      <c r="M29" s="318">
        <v>55.12</v>
      </c>
      <c r="N29" s="58">
        <v>6.76</v>
      </c>
      <c r="O29" s="77">
        <v>1.6629</v>
      </c>
      <c r="P29" s="317">
        <v>11.24</v>
      </c>
      <c r="R29" s="317">
        <v>11.24</v>
      </c>
    </row>
    <row r="30" spans="1:18" x14ac:dyDescent="0.3">
      <c r="A30" s="10" t="s">
        <v>1074</v>
      </c>
      <c r="B30" s="10" t="s">
        <v>1182</v>
      </c>
      <c r="C30" s="10">
        <v>827005</v>
      </c>
      <c r="D30" s="318" t="s">
        <v>24</v>
      </c>
      <c r="E30" s="318">
        <v>17.190000000000001</v>
      </c>
      <c r="F30" s="318">
        <v>18.190000000000001</v>
      </c>
      <c r="G30" s="318">
        <v>72</v>
      </c>
      <c r="H30" s="318">
        <v>3.82</v>
      </c>
      <c r="I30" s="318">
        <v>100022</v>
      </c>
      <c r="J30" s="318" t="s">
        <v>1086</v>
      </c>
      <c r="K30" s="318">
        <v>51.97</v>
      </c>
      <c r="L30" s="318">
        <v>51.97</v>
      </c>
      <c r="M30" s="318">
        <v>51.97</v>
      </c>
      <c r="N30" s="58">
        <v>4.95</v>
      </c>
      <c r="O30" s="77">
        <v>1.6629</v>
      </c>
      <c r="P30" s="317">
        <v>8.23</v>
      </c>
      <c r="R30" s="317">
        <v>8.23</v>
      </c>
    </row>
    <row r="31" spans="1:18" x14ac:dyDescent="0.3">
      <c r="A31" s="10" t="s">
        <v>1074</v>
      </c>
      <c r="B31" s="10" t="s">
        <v>1183</v>
      </c>
      <c r="C31" s="10">
        <v>827051</v>
      </c>
      <c r="D31" s="318" t="s">
        <v>24</v>
      </c>
      <c r="E31" s="318">
        <v>17.190000000000001</v>
      </c>
      <c r="F31" s="318">
        <v>18.190000000000001</v>
      </c>
      <c r="G31" s="318">
        <v>72</v>
      </c>
      <c r="H31" s="318">
        <v>3.82</v>
      </c>
      <c r="I31" s="318">
        <v>100022</v>
      </c>
      <c r="J31" s="318" t="s">
        <v>1086</v>
      </c>
      <c r="K31" s="318">
        <v>56.53</v>
      </c>
      <c r="L31" s="318">
        <v>56.53</v>
      </c>
      <c r="M31" s="318">
        <v>56.53</v>
      </c>
      <c r="N31" s="58">
        <v>4.95</v>
      </c>
      <c r="O31" s="77">
        <v>1.6629</v>
      </c>
      <c r="P31" s="317">
        <v>8.23</v>
      </c>
      <c r="R31" s="317">
        <v>8.23</v>
      </c>
    </row>
    <row r="32" spans="1:18" x14ac:dyDescent="0.3">
      <c r="A32" s="10" t="s">
        <v>1074</v>
      </c>
      <c r="B32" s="10" t="s">
        <v>1184</v>
      </c>
      <c r="C32" s="10">
        <v>809040</v>
      </c>
      <c r="D32" s="318" t="s">
        <v>24</v>
      </c>
      <c r="E32" s="318">
        <v>15.38</v>
      </c>
      <c r="F32" s="318">
        <v>16.38</v>
      </c>
      <c r="G32" s="318">
        <v>120</v>
      </c>
      <c r="H32" s="318">
        <v>2.0499999999999998</v>
      </c>
      <c r="I32" s="318">
        <v>100036</v>
      </c>
      <c r="J32" s="318" t="s">
        <v>75</v>
      </c>
      <c r="K32" s="318">
        <v>42.71</v>
      </c>
      <c r="L32" s="318">
        <v>42.71</v>
      </c>
      <c r="M32" s="318">
        <v>42.71</v>
      </c>
      <c r="N32" s="58">
        <v>7.5</v>
      </c>
      <c r="O32" s="77">
        <v>1.6368</v>
      </c>
      <c r="P32" s="317">
        <v>12.28</v>
      </c>
      <c r="R32" s="317">
        <v>12.28</v>
      </c>
    </row>
    <row r="33" spans="15:15" x14ac:dyDescent="0.3">
      <c r="O33" s="77"/>
    </row>
    <row r="34" spans="15:15" x14ac:dyDescent="0.3">
      <c r="O34" s="77"/>
    </row>
    <row r="35" spans="15:15" x14ac:dyDescent="0.3">
      <c r="O35" s="77"/>
    </row>
    <row r="36" spans="15:15" x14ac:dyDescent="0.3">
      <c r="O36" s="77"/>
    </row>
    <row r="37" spans="15:15" x14ac:dyDescent="0.3">
      <c r="O37" s="77"/>
    </row>
    <row r="38" spans="15:15" x14ac:dyDescent="0.3">
      <c r="O38" s="77"/>
    </row>
    <row r="39" spans="15:15" x14ac:dyDescent="0.3">
      <c r="O39" s="77"/>
    </row>
    <row r="40" spans="15:15" x14ac:dyDescent="0.3">
      <c r="O40" s="77"/>
    </row>
    <row r="41" spans="15:15" x14ac:dyDescent="0.3">
      <c r="O41" s="77"/>
    </row>
    <row r="42" spans="15:15" x14ac:dyDescent="0.3">
      <c r="O42" s="77"/>
    </row>
    <row r="43" spans="15:15" x14ac:dyDescent="0.3">
      <c r="O43" s="77"/>
    </row>
    <row r="44" spans="15:15" x14ac:dyDescent="0.3">
      <c r="O44" s="77"/>
    </row>
    <row r="45" spans="15:15" x14ac:dyDescent="0.3">
      <c r="O45" s="77"/>
    </row>
    <row r="46" spans="15:15" x14ac:dyDescent="0.3">
      <c r="O46" s="77"/>
    </row>
    <row r="47" spans="15:15" x14ac:dyDescent="0.3">
      <c r="O47" s="77"/>
    </row>
    <row r="48" spans="15:15" x14ac:dyDescent="0.3">
      <c r="O48" s="77"/>
    </row>
    <row r="49" spans="15:15" x14ac:dyDescent="0.3">
      <c r="O49" s="77"/>
    </row>
  </sheetData>
  <protectedRanges>
    <protectedRange password="8F60" sqref="S6" name="Calculations_40"/>
  </protectedRanges>
  <conditionalFormatting sqref="C4:C6">
    <cfRule type="duplicateValues" dxfId="248" priority="3"/>
  </conditionalFormatting>
  <conditionalFormatting sqref="D4:D6">
    <cfRule type="duplicateValues" dxfId="247" priority="4"/>
  </conditionalFormatting>
  <conditionalFormatting sqref="D1:D3">
    <cfRule type="duplicateValues" dxfId="246" priority="1"/>
  </conditionalFormatting>
  <conditionalFormatting sqref="E1:E3">
    <cfRule type="duplicateValues" dxfId="245" priority="2"/>
  </conditionalFormatting>
  <pageMargins left="0.7" right="0.7" top="0.75" bottom="0.75" header="0.3" footer="0.3"/>
  <pageSetup paperSize="5" scale="58"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50"/>
    <pageSetUpPr fitToPage="1"/>
  </sheetPr>
  <dimension ref="A1:T47"/>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318" bestFit="1" customWidth="1"/>
    <col min="7" max="7" width="8.44140625" style="318" bestFit="1" customWidth="1"/>
    <col min="8" max="8" width="7.44140625" style="318" bestFit="1" customWidth="1"/>
    <col min="9" max="9" width="9.33203125" style="318"/>
    <col min="10" max="10" width="22" style="318" bestFit="1" customWidth="1"/>
    <col min="11" max="11" width="20.6640625" style="318" customWidth="1"/>
    <col min="12" max="12" width="21.6640625" style="318" customWidth="1"/>
    <col min="13" max="13" width="20.6640625" style="318" customWidth="1"/>
    <col min="14" max="14" width="10.33203125" style="58" bestFit="1" customWidth="1"/>
    <col min="15" max="16" width="8.5546875" style="317" bestFit="1" customWidth="1"/>
    <col min="17" max="17" width="5.6640625" style="59" customWidth="1"/>
    <col min="18" max="18" width="16" style="317" bestFit="1" customWidth="1"/>
    <col min="19" max="19" width="15.6640625" style="317" bestFit="1" customWidth="1"/>
    <col min="20" max="20" width="6.5546875" style="318"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55.2" x14ac:dyDescent="0.3">
      <c r="A7" s="265" t="s">
        <v>1185</v>
      </c>
      <c r="B7" s="265" t="s">
        <v>1186</v>
      </c>
      <c r="C7" s="404">
        <v>75009</v>
      </c>
      <c r="D7" s="318" t="s">
        <v>24</v>
      </c>
      <c r="E7" s="318">
        <v>26.1</v>
      </c>
      <c r="F7" s="318">
        <v>28.1</v>
      </c>
      <c r="G7" s="318">
        <v>144</v>
      </c>
      <c r="H7" s="318">
        <v>2.9</v>
      </c>
      <c r="I7" s="318">
        <v>100047</v>
      </c>
      <c r="J7" s="73" t="s">
        <v>1187</v>
      </c>
      <c r="K7" s="317">
        <v>76.709999999999994</v>
      </c>
      <c r="L7" s="317"/>
      <c r="M7" s="317"/>
      <c r="N7" s="58">
        <v>8.68</v>
      </c>
      <c r="O7" s="405">
        <v>0.56840000000000002</v>
      </c>
      <c r="P7" s="317">
        <v>4.93</v>
      </c>
      <c r="R7" s="317">
        <v>4.93</v>
      </c>
      <c r="T7" s="265" t="s">
        <v>1188</v>
      </c>
    </row>
    <row r="8" spans="1:20" ht="55.2" x14ac:dyDescent="0.3">
      <c r="A8" s="265" t="s">
        <v>1185</v>
      </c>
      <c r="B8" s="265" t="s">
        <v>1189</v>
      </c>
      <c r="C8" s="406">
        <v>75010</v>
      </c>
      <c r="D8" s="318" t="s">
        <v>24</v>
      </c>
      <c r="E8" s="318">
        <v>15.41</v>
      </c>
      <c r="F8" s="318">
        <v>16.899999999999999</v>
      </c>
      <c r="G8" s="318">
        <v>85</v>
      </c>
      <c r="H8" s="318">
        <v>2.9</v>
      </c>
      <c r="I8" s="318">
        <v>100047</v>
      </c>
      <c r="J8" s="73" t="s">
        <v>1187</v>
      </c>
      <c r="K8" s="317">
        <v>33.57</v>
      </c>
      <c r="L8" s="317"/>
      <c r="M8" s="317"/>
      <c r="N8" s="58">
        <v>4.93</v>
      </c>
      <c r="O8" s="405">
        <v>0.56840000000000002</v>
      </c>
      <c r="P8" s="317">
        <v>2.8</v>
      </c>
      <c r="R8" s="317">
        <v>2.8</v>
      </c>
      <c r="T8" s="265" t="s">
        <v>1188</v>
      </c>
    </row>
    <row r="9" spans="1:20" ht="55.2" x14ac:dyDescent="0.3">
      <c r="A9" s="265" t="s">
        <v>1185</v>
      </c>
      <c r="B9" s="265" t="s">
        <v>1190</v>
      </c>
      <c r="C9" s="406">
        <v>75012</v>
      </c>
      <c r="D9" s="318" t="s">
        <v>24</v>
      </c>
      <c r="E9" s="318">
        <v>15.41</v>
      </c>
      <c r="F9" s="318">
        <v>16.899999999999999</v>
      </c>
      <c r="G9" s="318">
        <v>85</v>
      </c>
      <c r="H9" s="318">
        <v>2.9</v>
      </c>
      <c r="I9" s="318">
        <v>100047</v>
      </c>
      <c r="J9" s="73" t="s">
        <v>1187</v>
      </c>
      <c r="K9" s="317">
        <v>33.57</v>
      </c>
      <c r="L9" s="317"/>
      <c r="M9" s="317"/>
      <c r="N9" s="58">
        <v>4.93</v>
      </c>
      <c r="O9" s="405">
        <v>0.56840000000000002</v>
      </c>
      <c r="P9" s="317">
        <v>2.8</v>
      </c>
      <c r="R9" s="317">
        <v>2.8</v>
      </c>
      <c r="T9" s="265" t="s">
        <v>1188</v>
      </c>
    </row>
    <row r="10" spans="1:20" ht="55.2" x14ac:dyDescent="0.3">
      <c r="A10" s="265" t="s">
        <v>1185</v>
      </c>
      <c r="B10" s="265" t="s">
        <v>1191</v>
      </c>
      <c r="C10" s="406">
        <v>75014</v>
      </c>
      <c r="D10" s="318" t="s">
        <v>24</v>
      </c>
      <c r="E10" s="318">
        <v>26.1</v>
      </c>
      <c r="F10" s="318">
        <v>28.11</v>
      </c>
      <c r="G10" s="318">
        <v>144</v>
      </c>
      <c r="H10" s="318">
        <v>2.9</v>
      </c>
      <c r="I10" s="318">
        <v>100047</v>
      </c>
      <c r="J10" s="73" t="s">
        <v>1187</v>
      </c>
      <c r="K10" s="317">
        <v>57.05</v>
      </c>
      <c r="L10" s="317"/>
      <c r="M10" s="317"/>
      <c r="N10" s="58">
        <v>8.66</v>
      </c>
      <c r="O10" s="405">
        <v>0.56840000000000002</v>
      </c>
      <c r="P10" s="317">
        <v>4.92</v>
      </c>
      <c r="R10" s="317">
        <v>4.92</v>
      </c>
      <c r="T10" s="265" t="s">
        <v>1188</v>
      </c>
    </row>
    <row r="11" spans="1:20" ht="55.2" x14ac:dyDescent="0.3">
      <c r="A11" s="265" t="s">
        <v>1185</v>
      </c>
      <c r="B11" s="265" t="s">
        <v>1192</v>
      </c>
      <c r="C11" s="406">
        <v>75015</v>
      </c>
      <c r="D11" s="318" t="s">
        <v>24</v>
      </c>
      <c r="E11" s="318">
        <v>18.13</v>
      </c>
      <c r="F11" s="318">
        <v>19.600000000000001</v>
      </c>
      <c r="G11" s="318">
        <v>100</v>
      </c>
      <c r="H11" s="318">
        <v>2.9</v>
      </c>
      <c r="I11" s="318">
        <v>100047</v>
      </c>
      <c r="J11" s="73" t="s">
        <v>1187</v>
      </c>
      <c r="K11" s="317">
        <v>60.86</v>
      </c>
      <c r="L11" s="317"/>
      <c r="M11" s="317"/>
      <c r="N11" s="58">
        <v>5.79</v>
      </c>
      <c r="O11" s="405">
        <v>0.56840000000000002</v>
      </c>
      <c r="P11" s="317">
        <v>3.29</v>
      </c>
      <c r="R11" s="317">
        <v>3.29</v>
      </c>
      <c r="T11" s="265" t="s">
        <v>1188</v>
      </c>
    </row>
    <row r="12" spans="1:20" ht="55.2" x14ac:dyDescent="0.3">
      <c r="A12" s="265" t="s">
        <v>1185</v>
      </c>
      <c r="B12" s="265" t="s">
        <v>1193</v>
      </c>
      <c r="C12" s="406">
        <v>75016</v>
      </c>
      <c r="D12" s="318" t="s">
        <v>24</v>
      </c>
      <c r="E12" s="318">
        <v>16.25</v>
      </c>
      <c r="F12" s="318">
        <v>17.8</v>
      </c>
      <c r="G12" s="318">
        <v>100</v>
      </c>
      <c r="H12" s="318">
        <v>2.6</v>
      </c>
      <c r="I12" s="318">
        <v>100047</v>
      </c>
      <c r="J12" s="73" t="s">
        <v>1187</v>
      </c>
      <c r="K12" s="317">
        <v>34.090000000000003</v>
      </c>
      <c r="L12" s="317"/>
      <c r="M12" s="317"/>
      <c r="N12" s="58">
        <v>5.8</v>
      </c>
      <c r="O12" s="405">
        <v>0.56840000000000002</v>
      </c>
      <c r="P12" s="317">
        <v>3.3</v>
      </c>
      <c r="R12" s="317">
        <v>3.3</v>
      </c>
      <c r="T12" s="265" t="s">
        <v>1188</v>
      </c>
    </row>
    <row r="13" spans="1:20" ht="55.2" x14ac:dyDescent="0.3">
      <c r="A13" s="265" t="s">
        <v>1185</v>
      </c>
      <c r="B13" s="265" t="s">
        <v>1194</v>
      </c>
      <c r="C13" s="404">
        <v>85803</v>
      </c>
      <c r="D13" s="318" t="s">
        <v>24</v>
      </c>
      <c r="E13" s="318">
        <v>16.25</v>
      </c>
      <c r="F13" s="318">
        <v>18.8</v>
      </c>
      <c r="G13" s="318">
        <v>100</v>
      </c>
      <c r="H13" s="318">
        <v>2.6</v>
      </c>
      <c r="I13" s="318">
        <v>100047</v>
      </c>
      <c r="J13" s="73" t="s">
        <v>1187</v>
      </c>
      <c r="K13" s="317">
        <v>33.81</v>
      </c>
      <c r="L13" s="317"/>
      <c r="M13" s="317"/>
      <c r="N13" s="58">
        <v>5.31</v>
      </c>
      <c r="O13" s="405">
        <v>0.56840000000000002</v>
      </c>
      <c r="P13" s="317">
        <v>3.02</v>
      </c>
      <c r="R13" s="317">
        <v>3.02</v>
      </c>
      <c r="T13" s="265" t="s">
        <v>1188</v>
      </c>
    </row>
    <row r="14" spans="1:20" ht="55.2" x14ac:dyDescent="0.3">
      <c r="A14" s="265" t="s">
        <v>1185</v>
      </c>
      <c r="B14" s="265" t="s">
        <v>1195</v>
      </c>
      <c r="C14" s="406">
        <v>85805</v>
      </c>
      <c r="D14" s="318" t="s">
        <v>24</v>
      </c>
      <c r="E14" s="318">
        <v>29.25</v>
      </c>
      <c r="F14" s="318">
        <v>32.18</v>
      </c>
      <c r="G14" s="318">
        <v>144</v>
      </c>
      <c r="H14" s="318">
        <v>3.25</v>
      </c>
      <c r="I14" s="318">
        <v>100047</v>
      </c>
      <c r="J14" s="73" t="s">
        <v>1187</v>
      </c>
      <c r="K14" s="317">
        <v>61.11</v>
      </c>
      <c r="L14" s="317"/>
      <c r="M14" s="317"/>
      <c r="N14" s="58">
        <v>7.35</v>
      </c>
      <c r="O14" s="405">
        <v>0.56840000000000002</v>
      </c>
      <c r="P14" s="317">
        <v>4.18</v>
      </c>
      <c r="R14" s="317">
        <v>4.18</v>
      </c>
      <c r="T14" s="265" t="s">
        <v>1188</v>
      </c>
    </row>
    <row r="15" spans="1:20" ht="55.2" x14ac:dyDescent="0.3">
      <c r="A15" s="265" t="s">
        <v>1185</v>
      </c>
      <c r="B15" s="265" t="s">
        <v>1196</v>
      </c>
      <c r="C15" s="406" t="s">
        <v>1197</v>
      </c>
      <c r="D15" s="318" t="s">
        <v>24</v>
      </c>
      <c r="E15" s="318">
        <v>30</v>
      </c>
      <c r="F15" s="318">
        <v>32.840000000000003</v>
      </c>
      <c r="G15" s="318">
        <v>296</v>
      </c>
      <c r="H15" s="318">
        <v>1.62</v>
      </c>
      <c r="I15" s="318">
        <v>100047</v>
      </c>
      <c r="J15" s="73" t="s">
        <v>1187</v>
      </c>
      <c r="K15" s="317">
        <v>48.94</v>
      </c>
      <c r="L15" s="267"/>
      <c r="M15" s="267"/>
      <c r="N15" s="58">
        <v>29.88</v>
      </c>
      <c r="O15" s="405">
        <v>0.56840000000000002</v>
      </c>
      <c r="P15" s="317">
        <v>16.98</v>
      </c>
      <c r="R15" s="317">
        <v>16.98</v>
      </c>
      <c r="T15" s="265" t="s">
        <v>1188</v>
      </c>
    </row>
    <row r="16" spans="1:20" ht="55.2" x14ac:dyDescent="0.3">
      <c r="A16" s="265" t="s">
        <v>1185</v>
      </c>
      <c r="B16" s="265" t="s">
        <v>1198</v>
      </c>
      <c r="C16" s="406" t="s">
        <v>1199</v>
      </c>
      <c r="D16" s="318" t="s">
        <v>24</v>
      </c>
      <c r="E16" s="318">
        <v>20</v>
      </c>
      <c r="F16" s="318">
        <v>21.84</v>
      </c>
      <c r="G16" s="318">
        <v>320</v>
      </c>
      <c r="H16" s="318">
        <v>1</v>
      </c>
      <c r="I16" s="318">
        <v>100047</v>
      </c>
      <c r="J16" s="73" t="s">
        <v>1187</v>
      </c>
      <c r="K16" s="317">
        <v>40.119999999999997</v>
      </c>
      <c r="N16" s="58">
        <v>20</v>
      </c>
      <c r="O16" s="405">
        <v>0.56840000000000002</v>
      </c>
      <c r="P16" s="317">
        <v>11.37</v>
      </c>
      <c r="R16" s="317">
        <v>11.37</v>
      </c>
      <c r="T16" s="265" t="s">
        <v>1188</v>
      </c>
    </row>
    <row r="17" spans="1:20" ht="55.2" x14ac:dyDescent="0.3">
      <c r="A17" s="265" t="s">
        <v>1185</v>
      </c>
      <c r="B17" s="265" t="s">
        <v>1200</v>
      </c>
      <c r="C17" s="406" t="s">
        <v>1201</v>
      </c>
      <c r="D17" s="318" t="s">
        <v>24</v>
      </c>
      <c r="E17" s="318">
        <v>3.17</v>
      </c>
      <c r="F17" s="318">
        <v>4.2</v>
      </c>
      <c r="G17" s="318">
        <v>16</v>
      </c>
      <c r="H17" s="318">
        <v>3.17</v>
      </c>
      <c r="I17" s="318">
        <v>100047</v>
      </c>
      <c r="J17" s="73" t="s">
        <v>1187</v>
      </c>
      <c r="K17" s="317">
        <v>10.69</v>
      </c>
      <c r="L17" s="267"/>
      <c r="M17" s="267"/>
      <c r="N17" s="58">
        <v>3.17</v>
      </c>
      <c r="O17" s="405">
        <v>0.56840000000000002</v>
      </c>
      <c r="P17" s="317">
        <v>1.8</v>
      </c>
      <c r="R17" s="317">
        <v>1.8</v>
      </c>
      <c r="T17" s="265" t="s">
        <v>1188</v>
      </c>
    </row>
    <row r="18" spans="1:20" ht="55.2" x14ac:dyDescent="0.3">
      <c r="A18" s="265" t="s">
        <v>1185</v>
      </c>
      <c r="B18" s="265" t="s">
        <v>1202</v>
      </c>
      <c r="C18" s="406" t="s">
        <v>1203</v>
      </c>
      <c r="D18" s="318" t="s">
        <v>24</v>
      </c>
      <c r="E18" s="318">
        <v>11.25</v>
      </c>
      <c r="F18" s="318">
        <v>12.25</v>
      </c>
      <c r="G18" s="318">
        <v>120</v>
      </c>
      <c r="H18" s="318">
        <v>1.5</v>
      </c>
      <c r="I18" s="318">
        <v>100047</v>
      </c>
      <c r="J18" s="73" t="s">
        <v>1187</v>
      </c>
      <c r="K18" s="317">
        <v>25.89</v>
      </c>
      <c r="N18" s="58">
        <v>7.3</v>
      </c>
      <c r="O18" s="405">
        <v>0.56840000000000002</v>
      </c>
      <c r="P18" s="317">
        <v>4.1500000000000004</v>
      </c>
      <c r="R18" s="317">
        <v>4.1500000000000004</v>
      </c>
      <c r="T18" s="265" t="s">
        <v>1188</v>
      </c>
    </row>
    <row r="19" spans="1:20" ht="55.2" x14ac:dyDescent="0.3">
      <c r="A19" s="265" t="s">
        <v>1185</v>
      </c>
      <c r="B19" s="265" t="s">
        <v>1204</v>
      </c>
      <c r="C19" s="406" t="s">
        <v>1205</v>
      </c>
      <c r="D19" s="318" t="s">
        <v>24</v>
      </c>
      <c r="E19" s="318">
        <v>11.25</v>
      </c>
      <c r="F19" s="318">
        <v>12.25</v>
      </c>
      <c r="G19" s="318">
        <v>120</v>
      </c>
      <c r="H19" s="318">
        <v>1.5</v>
      </c>
      <c r="I19" s="318">
        <v>100047</v>
      </c>
      <c r="J19" s="73" t="s">
        <v>1187</v>
      </c>
      <c r="K19" s="317">
        <v>25.94</v>
      </c>
      <c r="L19" s="267"/>
      <c r="M19" s="267"/>
      <c r="N19" s="58">
        <v>7.59</v>
      </c>
      <c r="O19" s="405">
        <v>0.56840000000000002</v>
      </c>
      <c r="P19" s="317">
        <v>4.3099999999999996</v>
      </c>
      <c r="R19" s="317">
        <v>4.3099999999999996</v>
      </c>
      <c r="T19" s="265" t="s">
        <v>1188</v>
      </c>
    </row>
    <row r="20" spans="1:20" s="7" customFormat="1" ht="55.2" x14ac:dyDescent="0.3">
      <c r="A20" s="265" t="s">
        <v>1185</v>
      </c>
      <c r="B20" s="265" t="s">
        <v>1206</v>
      </c>
      <c r="C20" s="406" t="s">
        <v>1207</v>
      </c>
      <c r="D20" s="318" t="s">
        <v>24</v>
      </c>
      <c r="E20" s="318">
        <v>22.2</v>
      </c>
      <c r="F20" s="318">
        <v>24</v>
      </c>
      <c r="G20" s="318">
        <v>165</v>
      </c>
      <c r="H20" s="318">
        <v>2.15</v>
      </c>
      <c r="I20" s="318">
        <v>100047</v>
      </c>
      <c r="J20" s="73" t="s">
        <v>1187</v>
      </c>
      <c r="K20" s="317">
        <v>40.82</v>
      </c>
      <c r="L20" s="55"/>
      <c r="M20" s="55"/>
      <c r="N20" s="407">
        <v>15.16</v>
      </c>
      <c r="O20" s="405">
        <v>0.56840000000000002</v>
      </c>
      <c r="P20" s="54">
        <v>8.6199999999999992</v>
      </c>
      <c r="Q20" s="408"/>
      <c r="R20" s="54">
        <v>8.6199999999999992</v>
      </c>
      <c r="S20" s="54"/>
      <c r="T20" s="409" t="s">
        <v>1188</v>
      </c>
    </row>
    <row r="21" spans="1:20" ht="55.2" x14ac:dyDescent="0.3">
      <c r="A21" s="265" t="s">
        <v>1185</v>
      </c>
      <c r="B21" s="265" t="s">
        <v>1208</v>
      </c>
      <c r="C21" s="406" t="s">
        <v>1209</v>
      </c>
      <c r="D21" s="318" t="s">
        <v>24</v>
      </c>
      <c r="E21" s="318">
        <v>20</v>
      </c>
      <c r="F21" s="318">
        <v>21.77</v>
      </c>
      <c r="G21" s="318">
        <v>162</v>
      </c>
      <c r="H21" s="318">
        <v>1.98</v>
      </c>
      <c r="I21" s="318">
        <v>100047</v>
      </c>
      <c r="J21" s="73" t="s">
        <v>1187</v>
      </c>
      <c r="K21" s="317">
        <v>44.24</v>
      </c>
      <c r="L21" s="267"/>
      <c r="M21" s="267"/>
      <c r="N21" s="58">
        <v>16.77</v>
      </c>
      <c r="O21" s="405">
        <v>0.56840000000000002</v>
      </c>
      <c r="P21" s="317">
        <v>9.5299999999999994</v>
      </c>
      <c r="R21" s="317">
        <v>9.5299999999999994</v>
      </c>
      <c r="T21" s="265" t="s">
        <v>1188</v>
      </c>
    </row>
    <row r="22" spans="1:20" ht="55.2" x14ac:dyDescent="0.3">
      <c r="A22" s="265" t="s">
        <v>1185</v>
      </c>
      <c r="B22" s="265" t="s">
        <v>1210</v>
      </c>
      <c r="C22" s="406" t="s">
        <v>1211</v>
      </c>
      <c r="D22" s="318" t="s">
        <v>24</v>
      </c>
      <c r="E22" s="318">
        <v>15.75</v>
      </c>
      <c r="F22" s="318">
        <v>17.47</v>
      </c>
      <c r="G22" s="318">
        <v>72</v>
      </c>
      <c r="H22" s="318">
        <v>3.5</v>
      </c>
      <c r="I22" s="318">
        <v>100047</v>
      </c>
      <c r="J22" s="73" t="s">
        <v>1187</v>
      </c>
      <c r="K22" s="317">
        <v>42.2</v>
      </c>
      <c r="N22" s="58">
        <v>9.23</v>
      </c>
      <c r="O22" s="405">
        <v>0.56840000000000002</v>
      </c>
      <c r="P22" s="317">
        <v>5.25</v>
      </c>
      <c r="R22" s="317">
        <v>5.25</v>
      </c>
      <c r="T22" s="265" t="s">
        <v>1188</v>
      </c>
    </row>
    <row r="23" spans="1:20" ht="55.2" x14ac:dyDescent="0.3">
      <c r="A23" s="265" t="s">
        <v>1185</v>
      </c>
      <c r="B23" s="265" t="s">
        <v>1212</v>
      </c>
      <c r="C23" s="404" t="s">
        <v>1213</v>
      </c>
      <c r="D23" s="318" t="s">
        <v>24</v>
      </c>
      <c r="E23" s="318">
        <v>30</v>
      </c>
      <c r="F23" s="318">
        <v>32.21</v>
      </c>
      <c r="G23" s="318">
        <v>246</v>
      </c>
      <c r="H23" s="318">
        <v>1.94</v>
      </c>
      <c r="I23" s="318">
        <v>100047</v>
      </c>
      <c r="J23" s="73" t="s">
        <v>1187</v>
      </c>
      <c r="K23" s="317">
        <v>41.66</v>
      </c>
      <c r="N23" s="58">
        <v>22.54</v>
      </c>
      <c r="O23" s="405">
        <v>0.56840000000000002</v>
      </c>
      <c r="P23" s="317">
        <v>12.81</v>
      </c>
      <c r="R23" s="317">
        <v>12.81</v>
      </c>
      <c r="T23" s="265" t="s">
        <v>1188</v>
      </c>
    </row>
    <row r="24" spans="1:20" ht="55.2" x14ac:dyDescent="0.3">
      <c r="A24" s="265" t="s">
        <v>1185</v>
      </c>
      <c r="B24" s="265" t="s">
        <v>1214</v>
      </c>
      <c r="C24" s="404" t="s">
        <v>1215</v>
      </c>
      <c r="D24" s="318" t="s">
        <v>24</v>
      </c>
      <c r="E24" s="318">
        <v>15</v>
      </c>
      <c r="F24" s="318">
        <v>16.579999999999998</v>
      </c>
      <c r="G24" s="318">
        <v>144</v>
      </c>
      <c r="H24" s="318">
        <v>1.76</v>
      </c>
      <c r="I24" s="318">
        <v>100047</v>
      </c>
      <c r="J24" s="73" t="s">
        <v>1187</v>
      </c>
      <c r="K24" s="317">
        <v>37.630000000000003</v>
      </c>
      <c r="N24" s="58">
        <v>14.99</v>
      </c>
      <c r="O24" s="405">
        <v>0.56840000000000002</v>
      </c>
      <c r="P24" s="317">
        <v>8.52</v>
      </c>
      <c r="R24" s="317">
        <v>8.52</v>
      </c>
      <c r="T24" s="265" t="s">
        <v>1188</v>
      </c>
    </row>
    <row r="25" spans="1:20" ht="55.2" x14ac:dyDescent="0.3">
      <c r="A25" s="265" t="s">
        <v>1185</v>
      </c>
      <c r="B25" s="265" t="s">
        <v>1216</v>
      </c>
      <c r="C25" s="406" t="s">
        <v>1217</v>
      </c>
      <c r="D25" s="318" t="s">
        <v>24</v>
      </c>
      <c r="E25" s="318">
        <v>12.22</v>
      </c>
      <c r="F25" s="318">
        <v>13.31</v>
      </c>
      <c r="G25" s="318">
        <v>170</v>
      </c>
      <c r="H25" s="318">
        <v>1.1499999999999999</v>
      </c>
      <c r="I25" s="318">
        <v>100047</v>
      </c>
      <c r="J25" s="73" t="s">
        <v>1187</v>
      </c>
      <c r="K25" s="317">
        <v>37.18</v>
      </c>
      <c r="L25" s="267"/>
      <c r="M25" s="267"/>
      <c r="N25" s="58">
        <v>3.6</v>
      </c>
      <c r="O25" s="405">
        <v>0.56840000000000002</v>
      </c>
      <c r="P25" s="317">
        <v>2.0499999999999998</v>
      </c>
      <c r="R25" s="317">
        <v>2.0499999999999998</v>
      </c>
      <c r="T25" s="265" t="s">
        <v>1188</v>
      </c>
    </row>
    <row r="27" spans="1:20" x14ac:dyDescent="0.3">
      <c r="L27" s="267"/>
      <c r="M27" s="267"/>
    </row>
    <row r="29" spans="1:20" x14ac:dyDescent="0.3">
      <c r="L29" s="267"/>
      <c r="M29" s="267"/>
    </row>
    <row r="31" spans="1:20" x14ac:dyDescent="0.3">
      <c r="L31" s="267"/>
      <c r="M31" s="267"/>
    </row>
    <row r="33" spans="12:13" x14ac:dyDescent="0.3">
      <c r="L33" s="267"/>
      <c r="M33" s="267"/>
    </row>
    <row r="35" spans="12:13" x14ac:dyDescent="0.3">
      <c r="L35" s="267"/>
      <c r="M35" s="267"/>
    </row>
    <row r="37" spans="12:13" x14ac:dyDescent="0.3">
      <c r="L37" s="267"/>
      <c r="M37" s="267"/>
    </row>
    <row r="39" spans="12:13" x14ac:dyDescent="0.3">
      <c r="L39" s="267"/>
      <c r="M39" s="267"/>
    </row>
    <row r="41" spans="12:13" x14ac:dyDescent="0.3">
      <c r="L41" s="267"/>
      <c r="M41" s="267"/>
    </row>
    <row r="43" spans="12:13" x14ac:dyDescent="0.3">
      <c r="L43" s="267"/>
      <c r="M43" s="267"/>
    </row>
    <row r="45" spans="12:13" x14ac:dyDescent="0.3">
      <c r="L45" s="267"/>
      <c r="M45" s="267"/>
    </row>
    <row r="47" spans="12:13" x14ac:dyDescent="0.3">
      <c r="L47" s="267"/>
      <c r="M47" s="267"/>
    </row>
  </sheetData>
  <protectedRanges>
    <protectedRange password="8F60" sqref="S6" name="Calculations_40"/>
  </protectedRanges>
  <conditionalFormatting sqref="C4:C6">
    <cfRule type="duplicateValues" dxfId="244" priority="3"/>
  </conditionalFormatting>
  <conditionalFormatting sqref="D4:D6">
    <cfRule type="duplicateValues" dxfId="243" priority="4"/>
  </conditionalFormatting>
  <conditionalFormatting sqref="D1:D3">
    <cfRule type="duplicateValues" dxfId="242" priority="1"/>
  </conditionalFormatting>
  <conditionalFormatting sqref="E1:E3">
    <cfRule type="duplicateValues" dxfId="241" priority="2"/>
  </conditionalFormatting>
  <pageMargins left="0.25" right="0.25" top="0.75" bottom="0.75" header="0.3" footer="0.3"/>
  <pageSetup paperSize="5" scale="62" fitToHeight="2"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B0F0"/>
    <pageSetUpPr fitToPage="1"/>
  </sheetPr>
  <dimension ref="A1:AA25"/>
  <sheetViews>
    <sheetView workbookViewId="0">
      <pane xSplit="4" ySplit="6" topLeftCell="K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318"/>
    <col min="6" max="6" width="10.44140625" style="318" customWidth="1"/>
    <col min="7" max="7" width="12" style="318" customWidth="1"/>
    <col min="8" max="10" width="9.33203125" style="318"/>
    <col min="11" max="11" width="22" style="318" bestFit="1" customWidth="1"/>
    <col min="12" max="12" width="12" style="318" customWidth="1"/>
    <col min="13" max="14" width="9.33203125" style="317"/>
    <col min="15" max="15" width="3.6640625" style="59" customWidth="1"/>
    <col min="16" max="16" width="17.6640625" style="317" customWidth="1"/>
    <col min="17" max="18" width="19.33203125" style="317" customWidth="1"/>
    <col min="19" max="19" width="14" style="318" customWidth="1"/>
    <col min="20" max="22" width="9.33203125" style="318"/>
    <col min="23" max="23" width="21.5546875" style="317" customWidth="1"/>
    <col min="24" max="24" width="22.33203125" style="317" customWidth="1"/>
    <col min="25" max="25" width="22.6640625" style="317" customWidth="1"/>
    <col min="26" max="26" width="12.5546875" style="317" customWidth="1"/>
    <col min="27" max="27" width="9.33203125" style="318"/>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316"/>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1185</v>
      </c>
      <c r="B7" s="10" t="s">
        <v>1186</v>
      </c>
      <c r="C7" s="10" t="s">
        <v>1187</v>
      </c>
      <c r="D7" s="10">
        <v>75009</v>
      </c>
      <c r="E7" s="318" t="s">
        <v>24</v>
      </c>
      <c r="F7" s="318">
        <v>26.1</v>
      </c>
      <c r="G7" s="318">
        <v>28.1</v>
      </c>
      <c r="H7" s="318">
        <v>144</v>
      </c>
      <c r="I7" s="318">
        <v>2.9</v>
      </c>
      <c r="J7" s="318">
        <v>100047</v>
      </c>
      <c r="K7" s="318" t="s">
        <v>1187</v>
      </c>
      <c r="L7" s="60">
        <v>8.68</v>
      </c>
      <c r="M7" s="317">
        <v>0.56840000000000002</v>
      </c>
      <c r="N7" s="317">
        <v>4.93</v>
      </c>
      <c r="P7" s="317">
        <v>71.78</v>
      </c>
      <c r="S7" s="318">
        <v>75009</v>
      </c>
      <c r="T7" s="318" t="s">
        <v>24</v>
      </c>
      <c r="U7" s="318">
        <v>144</v>
      </c>
      <c r="V7" s="318">
        <v>2.9</v>
      </c>
      <c r="W7" s="317">
        <v>76.709999999999994</v>
      </c>
      <c r="Z7" s="317">
        <v>0</v>
      </c>
    </row>
    <row r="8" spans="1:27" x14ac:dyDescent="0.3">
      <c r="A8" s="10" t="s">
        <v>1185</v>
      </c>
      <c r="B8" s="10" t="s">
        <v>1189</v>
      </c>
      <c r="C8" s="10" t="s">
        <v>1187</v>
      </c>
      <c r="D8" s="10">
        <v>75010</v>
      </c>
      <c r="E8" s="318" t="s">
        <v>24</v>
      </c>
      <c r="F8" s="318">
        <v>15.41</v>
      </c>
      <c r="G8" s="318">
        <v>16.899999999999999</v>
      </c>
      <c r="H8" s="318">
        <v>85</v>
      </c>
      <c r="I8" s="318">
        <v>2.9</v>
      </c>
      <c r="J8" s="318">
        <v>100047</v>
      </c>
      <c r="K8" s="318" t="s">
        <v>1187</v>
      </c>
      <c r="L8" s="318">
        <v>4.93</v>
      </c>
      <c r="M8" s="317">
        <v>0.56840000000000002</v>
      </c>
      <c r="N8" s="317">
        <v>2.8</v>
      </c>
      <c r="P8" s="317">
        <v>30.77</v>
      </c>
      <c r="S8" s="318">
        <v>75010</v>
      </c>
      <c r="T8" s="318" t="s">
        <v>24</v>
      </c>
      <c r="U8" s="318">
        <v>85</v>
      </c>
      <c r="V8" s="318">
        <v>2.9</v>
      </c>
      <c r="W8" s="317">
        <v>33.57</v>
      </c>
      <c r="Z8" s="317">
        <v>0</v>
      </c>
    </row>
    <row r="9" spans="1:27" x14ac:dyDescent="0.3">
      <c r="A9" s="10" t="s">
        <v>1185</v>
      </c>
      <c r="B9" s="10" t="s">
        <v>1190</v>
      </c>
      <c r="C9" s="10" t="s">
        <v>1187</v>
      </c>
      <c r="D9" s="10">
        <v>75012</v>
      </c>
      <c r="E9" s="318" t="s">
        <v>24</v>
      </c>
      <c r="F9" s="318">
        <v>15.41</v>
      </c>
      <c r="G9" s="318">
        <v>16.899999999999999</v>
      </c>
      <c r="H9" s="318">
        <v>85</v>
      </c>
      <c r="I9" s="318">
        <v>2.9</v>
      </c>
      <c r="J9" s="318">
        <v>100047</v>
      </c>
      <c r="K9" s="318" t="s">
        <v>1187</v>
      </c>
      <c r="L9" s="60">
        <v>4.93</v>
      </c>
      <c r="M9" s="317">
        <v>0.56840000000000002</v>
      </c>
      <c r="N9" s="317">
        <v>2.8</v>
      </c>
      <c r="P9" s="317">
        <v>30.77</v>
      </c>
      <c r="S9" s="318">
        <v>75012</v>
      </c>
      <c r="T9" s="318" t="s">
        <v>24</v>
      </c>
      <c r="U9" s="318">
        <v>85</v>
      </c>
      <c r="V9" s="318">
        <v>2.9</v>
      </c>
      <c r="W9" s="317">
        <v>33.57</v>
      </c>
    </row>
    <row r="10" spans="1:27" x14ac:dyDescent="0.3">
      <c r="A10" s="10" t="s">
        <v>1185</v>
      </c>
      <c r="B10" s="10" t="s">
        <v>1191</v>
      </c>
      <c r="C10" s="10" t="s">
        <v>1187</v>
      </c>
      <c r="D10" s="10">
        <v>75014</v>
      </c>
      <c r="E10" s="318" t="s">
        <v>24</v>
      </c>
      <c r="F10" s="318">
        <v>26.1</v>
      </c>
      <c r="G10" s="318">
        <v>28.11</v>
      </c>
      <c r="H10" s="318">
        <v>144</v>
      </c>
      <c r="I10" s="318">
        <v>2.9</v>
      </c>
      <c r="J10" s="318">
        <v>100047</v>
      </c>
      <c r="K10" s="318" t="s">
        <v>1187</v>
      </c>
      <c r="L10" s="318">
        <v>8.66</v>
      </c>
      <c r="M10" s="317">
        <v>0.56840000000000002</v>
      </c>
      <c r="N10" s="317">
        <v>4.92</v>
      </c>
      <c r="P10" s="317">
        <v>52.13</v>
      </c>
      <c r="S10" s="318">
        <v>75014</v>
      </c>
      <c r="T10" s="318" t="s">
        <v>24</v>
      </c>
      <c r="U10" s="318">
        <v>144</v>
      </c>
      <c r="V10" s="318">
        <v>2.9</v>
      </c>
      <c r="W10" s="317">
        <v>57.05</v>
      </c>
      <c r="Z10" s="317">
        <v>0</v>
      </c>
    </row>
    <row r="11" spans="1:27" x14ac:dyDescent="0.3">
      <c r="A11" s="10" t="s">
        <v>1185</v>
      </c>
      <c r="B11" s="10" t="s">
        <v>1192</v>
      </c>
      <c r="C11" s="10" t="s">
        <v>1187</v>
      </c>
      <c r="D11" s="10">
        <v>75015</v>
      </c>
      <c r="E11" s="318" t="s">
        <v>24</v>
      </c>
      <c r="F11" s="318">
        <v>18.13</v>
      </c>
      <c r="G11" s="318">
        <v>19.600000000000001</v>
      </c>
      <c r="H11" s="318">
        <v>100</v>
      </c>
      <c r="I11" s="318">
        <v>2.9</v>
      </c>
      <c r="J11" s="318">
        <v>100047</v>
      </c>
      <c r="K11" s="318" t="s">
        <v>1187</v>
      </c>
      <c r="L11" s="318">
        <v>5.79</v>
      </c>
      <c r="M11" s="317">
        <v>0.56840000000000002</v>
      </c>
      <c r="N11" s="317">
        <v>3.29</v>
      </c>
      <c r="P11" s="317">
        <v>57.57</v>
      </c>
      <c r="S11" s="318">
        <v>75015</v>
      </c>
      <c r="T11" s="318" t="s">
        <v>24</v>
      </c>
      <c r="U11" s="318">
        <v>100</v>
      </c>
      <c r="V11" s="318">
        <v>2.9</v>
      </c>
      <c r="W11" s="317">
        <v>60.86</v>
      </c>
    </row>
    <row r="12" spans="1:27" x14ac:dyDescent="0.3">
      <c r="A12" s="10" t="s">
        <v>1185</v>
      </c>
      <c r="B12" s="10" t="s">
        <v>1193</v>
      </c>
      <c r="C12" s="10" t="s">
        <v>1187</v>
      </c>
      <c r="D12" s="10">
        <v>75016</v>
      </c>
      <c r="E12" s="318" t="s">
        <v>24</v>
      </c>
      <c r="F12" s="318">
        <v>16.25</v>
      </c>
      <c r="G12" s="318">
        <v>17.8</v>
      </c>
      <c r="H12" s="318">
        <v>100</v>
      </c>
      <c r="I12" s="318">
        <v>2.6</v>
      </c>
      <c r="J12" s="318">
        <v>100047</v>
      </c>
      <c r="K12" s="318" t="s">
        <v>1187</v>
      </c>
      <c r="L12" s="318">
        <v>5.8</v>
      </c>
      <c r="M12" s="317">
        <v>0.56840000000000002</v>
      </c>
      <c r="N12" s="317">
        <v>3.3</v>
      </c>
      <c r="P12" s="317">
        <v>30.79</v>
      </c>
      <c r="S12" s="318">
        <v>75016</v>
      </c>
      <c r="T12" s="318" t="s">
        <v>24</v>
      </c>
      <c r="U12" s="318">
        <v>100</v>
      </c>
      <c r="V12" s="318">
        <v>2.6</v>
      </c>
      <c r="W12" s="317">
        <v>34.090000000000003</v>
      </c>
    </row>
    <row r="13" spans="1:27" x14ac:dyDescent="0.3">
      <c r="A13" s="10" t="s">
        <v>1185</v>
      </c>
      <c r="B13" s="10" t="s">
        <v>1194</v>
      </c>
      <c r="C13" s="10" t="s">
        <v>1187</v>
      </c>
      <c r="D13" s="10">
        <v>85803</v>
      </c>
      <c r="E13" s="318" t="s">
        <v>24</v>
      </c>
      <c r="F13" s="318">
        <v>16.25</v>
      </c>
      <c r="G13" s="318">
        <v>18.8</v>
      </c>
      <c r="H13" s="318">
        <v>100</v>
      </c>
      <c r="I13" s="318">
        <v>2.6</v>
      </c>
      <c r="J13" s="318">
        <v>100047</v>
      </c>
      <c r="K13" s="318" t="s">
        <v>1187</v>
      </c>
      <c r="L13" s="318">
        <v>5.31</v>
      </c>
      <c r="M13" s="317">
        <v>0.56840000000000002</v>
      </c>
      <c r="N13" s="317">
        <v>3.02</v>
      </c>
      <c r="P13" s="317">
        <v>30.79</v>
      </c>
      <c r="S13" s="318">
        <v>85803</v>
      </c>
      <c r="T13" s="318" t="s">
        <v>24</v>
      </c>
      <c r="U13" s="318">
        <v>100</v>
      </c>
      <c r="V13" s="318">
        <v>2.6</v>
      </c>
      <c r="W13" s="317">
        <v>33.81</v>
      </c>
    </row>
    <row r="14" spans="1:27" x14ac:dyDescent="0.3">
      <c r="A14" s="10" t="s">
        <v>1185</v>
      </c>
      <c r="B14" s="10" t="s">
        <v>1195</v>
      </c>
      <c r="C14" s="10" t="s">
        <v>1187</v>
      </c>
      <c r="D14" s="10">
        <v>85805</v>
      </c>
      <c r="E14" s="318" t="s">
        <v>24</v>
      </c>
      <c r="F14" s="318">
        <v>29.25</v>
      </c>
      <c r="G14" s="318">
        <v>32.18</v>
      </c>
      <c r="H14" s="318">
        <v>144</v>
      </c>
      <c r="I14" s="318">
        <v>3.25</v>
      </c>
      <c r="J14" s="318">
        <v>100047</v>
      </c>
      <c r="K14" s="318" t="s">
        <v>1187</v>
      </c>
      <c r="L14" s="318">
        <v>7.35</v>
      </c>
      <c r="M14" s="317">
        <v>0.56840000000000002</v>
      </c>
      <c r="N14" s="317">
        <v>4.18</v>
      </c>
      <c r="P14" s="317">
        <v>56.93</v>
      </c>
      <c r="S14" s="318">
        <v>85805</v>
      </c>
      <c r="T14" s="318" t="s">
        <v>24</v>
      </c>
      <c r="U14" s="318">
        <v>144</v>
      </c>
      <c r="V14" s="318">
        <v>3.25</v>
      </c>
      <c r="W14" s="317">
        <v>61.11</v>
      </c>
    </row>
    <row r="15" spans="1:27" x14ac:dyDescent="0.3">
      <c r="A15" s="10" t="s">
        <v>1185</v>
      </c>
      <c r="B15" s="10" t="s">
        <v>1196</v>
      </c>
      <c r="C15" s="10" t="s">
        <v>1187</v>
      </c>
      <c r="D15" s="10" t="s">
        <v>1197</v>
      </c>
      <c r="E15" s="318" t="s">
        <v>24</v>
      </c>
      <c r="F15" s="318">
        <v>30</v>
      </c>
      <c r="G15" s="318">
        <v>32.840000000000003</v>
      </c>
      <c r="H15" s="318">
        <v>296</v>
      </c>
      <c r="I15" s="318">
        <v>1.62</v>
      </c>
      <c r="J15" s="318">
        <v>100047</v>
      </c>
      <c r="K15" s="318" t="s">
        <v>1187</v>
      </c>
      <c r="L15" s="318">
        <v>29.88</v>
      </c>
      <c r="M15" s="317">
        <v>0.56840000000000002</v>
      </c>
      <c r="N15" s="317">
        <v>16.98</v>
      </c>
      <c r="P15" s="317">
        <v>31.96</v>
      </c>
      <c r="S15" s="318" t="s">
        <v>1197</v>
      </c>
      <c r="T15" s="318" t="s">
        <v>24</v>
      </c>
      <c r="U15" s="318">
        <v>296</v>
      </c>
      <c r="V15" s="318">
        <v>1.62</v>
      </c>
      <c r="W15" s="317">
        <v>48.94</v>
      </c>
    </row>
    <row r="16" spans="1:27" x14ac:dyDescent="0.3">
      <c r="A16" s="10" t="s">
        <v>1185</v>
      </c>
      <c r="B16" s="10" t="s">
        <v>1198</v>
      </c>
      <c r="C16" s="10" t="s">
        <v>1187</v>
      </c>
      <c r="D16" s="10" t="s">
        <v>1199</v>
      </c>
      <c r="E16" s="318" t="s">
        <v>24</v>
      </c>
      <c r="F16" s="318">
        <v>20</v>
      </c>
      <c r="G16" s="318">
        <v>21.84</v>
      </c>
      <c r="H16" s="318">
        <v>320</v>
      </c>
      <c r="I16" s="318">
        <v>1</v>
      </c>
      <c r="J16" s="318">
        <v>100047</v>
      </c>
      <c r="K16" s="318" t="s">
        <v>1187</v>
      </c>
      <c r="L16" s="318">
        <v>20</v>
      </c>
      <c r="M16" s="317">
        <v>0.56840000000000002</v>
      </c>
      <c r="N16" s="317">
        <v>11.37</v>
      </c>
      <c r="P16" s="317">
        <v>28.75</v>
      </c>
      <c r="S16" s="318" t="s">
        <v>1199</v>
      </c>
      <c r="T16" s="318" t="s">
        <v>24</v>
      </c>
      <c r="U16" s="318">
        <v>320</v>
      </c>
      <c r="V16" s="318">
        <v>1</v>
      </c>
      <c r="W16" s="317">
        <v>40.119999999999997</v>
      </c>
    </row>
    <row r="17" spans="1:23" x14ac:dyDescent="0.3">
      <c r="A17" s="10" t="s">
        <v>1185</v>
      </c>
      <c r="B17" s="10" t="s">
        <v>1200</v>
      </c>
      <c r="C17" s="10" t="s">
        <v>1187</v>
      </c>
      <c r="D17" s="10" t="s">
        <v>1201</v>
      </c>
      <c r="E17" s="318" t="s">
        <v>24</v>
      </c>
      <c r="F17" s="318">
        <v>3.17</v>
      </c>
      <c r="G17" s="318">
        <v>4.2</v>
      </c>
      <c r="H17" s="318">
        <v>16</v>
      </c>
      <c r="I17" s="318">
        <v>3.17</v>
      </c>
      <c r="J17" s="318">
        <v>100047</v>
      </c>
      <c r="K17" s="318" t="s">
        <v>1187</v>
      </c>
      <c r="L17" s="318">
        <v>3.17</v>
      </c>
      <c r="M17" s="317">
        <v>0.56840000000000002</v>
      </c>
      <c r="N17" s="317">
        <v>1.8</v>
      </c>
      <c r="P17" s="317">
        <v>8.89</v>
      </c>
      <c r="S17" s="318" t="s">
        <v>1201</v>
      </c>
      <c r="T17" s="318" t="s">
        <v>24</v>
      </c>
      <c r="U17" s="318">
        <v>16</v>
      </c>
      <c r="V17" s="318">
        <v>3.17</v>
      </c>
      <c r="W17" s="317">
        <v>10.69</v>
      </c>
    </row>
    <row r="18" spans="1:23" x14ac:dyDescent="0.3">
      <c r="A18" s="10" t="s">
        <v>1185</v>
      </c>
      <c r="B18" s="10" t="s">
        <v>1202</v>
      </c>
      <c r="C18" s="10" t="s">
        <v>1187</v>
      </c>
      <c r="D18" s="10" t="s">
        <v>1203</v>
      </c>
      <c r="E18" s="318" t="s">
        <v>24</v>
      </c>
      <c r="F18" s="318">
        <v>11.25</v>
      </c>
      <c r="G18" s="318">
        <v>12.25</v>
      </c>
      <c r="H18" s="318">
        <v>120</v>
      </c>
      <c r="I18" s="318">
        <v>1.5</v>
      </c>
      <c r="J18" s="318">
        <v>100047</v>
      </c>
      <c r="K18" s="318" t="s">
        <v>1187</v>
      </c>
      <c r="L18" s="318">
        <v>7.3</v>
      </c>
      <c r="M18" s="317">
        <v>0.56840000000000002</v>
      </c>
      <c r="N18" s="317">
        <v>4.1500000000000004</v>
      </c>
      <c r="P18" s="317">
        <v>21.74</v>
      </c>
      <c r="S18" s="318" t="s">
        <v>1203</v>
      </c>
      <c r="T18" s="318" t="s">
        <v>24</v>
      </c>
      <c r="U18" s="318">
        <v>120</v>
      </c>
      <c r="V18" s="318">
        <v>1.5</v>
      </c>
      <c r="W18" s="317">
        <v>25.89</v>
      </c>
    </row>
    <row r="19" spans="1:23" x14ac:dyDescent="0.3">
      <c r="A19" s="10" t="s">
        <v>1185</v>
      </c>
      <c r="B19" s="10" t="s">
        <v>1204</v>
      </c>
      <c r="C19" s="10" t="s">
        <v>1187</v>
      </c>
      <c r="D19" s="10" t="s">
        <v>1205</v>
      </c>
      <c r="E19" s="318" t="s">
        <v>24</v>
      </c>
      <c r="F19" s="318">
        <v>11.25</v>
      </c>
      <c r="G19" s="318">
        <v>12.25</v>
      </c>
      <c r="H19" s="318">
        <v>120</v>
      </c>
      <c r="I19" s="318">
        <v>1.5</v>
      </c>
      <c r="J19" s="318">
        <v>100047</v>
      </c>
      <c r="K19" s="318" t="s">
        <v>1187</v>
      </c>
      <c r="L19" s="318">
        <v>7.59</v>
      </c>
      <c r="M19" s="317">
        <v>0.56840000000000002</v>
      </c>
      <c r="N19" s="317">
        <v>4.3099999999999996</v>
      </c>
      <c r="P19" s="317">
        <v>21.63</v>
      </c>
      <c r="S19" s="318" t="s">
        <v>1205</v>
      </c>
      <c r="T19" s="318" t="s">
        <v>24</v>
      </c>
      <c r="U19" s="318">
        <v>120</v>
      </c>
      <c r="V19" s="318">
        <v>1.5</v>
      </c>
      <c r="W19" s="317">
        <v>25.94</v>
      </c>
    </row>
    <row r="20" spans="1:23" x14ac:dyDescent="0.3">
      <c r="A20" s="10" t="s">
        <v>1185</v>
      </c>
      <c r="B20" s="10" t="s">
        <v>1206</v>
      </c>
      <c r="C20" s="10" t="s">
        <v>1187</v>
      </c>
      <c r="D20" s="10" t="s">
        <v>1207</v>
      </c>
      <c r="E20" s="318" t="s">
        <v>24</v>
      </c>
      <c r="F20" s="318">
        <v>22.2</v>
      </c>
      <c r="G20" s="318">
        <v>24</v>
      </c>
      <c r="H20" s="318">
        <v>165</v>
      </c>
      <c r="I20" s="318">
        <v>2.15</v>
      </c>
      <c r="J20" s="318">
        <v>100047</v>
      </c>
      <c r="K20" s="318" t="s">
        <v>1187</v>
      </c>
      <c r="L20" s="318">
        <v>15.16</v>
      </c>
      <c r="M20" s="317">
        <v>0.56840000000000002</v>
      </c>
      <c r="N20" s="317">
        <v>8.6199999999999992</v>
      </c>
      <c r="P20" s="317">
        <v>32.200000000000003</v>
      </c>
      <c r="S20" s="318" t="s">
        <v>1207</v>
      </c>
      <c r="T20" s="318" t="s">
        <v>24</v>
      </c>
      <c r="U20" s="318">
        <v>165</v>
      </c>
      <c r="V20" s="318">
        <v>2.15</v>
      </c>
      <c r="W20" s="317">
        <v>40.82</v>
      </c>
    </row>
    <row r="21" spans="1:23" x14ac:dyDescent="0.3">
      <c r="A21" s="10" t="s">
        <v>1185</v>
      </c>
      <c r="B21" s="10" t="s">
        <v>1208</v>
      </c>
      <c r="C21" s="10" t="s">
        <v>1187</v>
      </c>
      <c r="D21" s="10" t="s">
        <v>1209</v>
      </c>
      <c r="E21" s="318" t="s">
        <v>24</v>
      </c>
      <c r="F21" s="318">
        <v>20</v>
      </c>
      <c r="G21" s="318">
        <v>21.77</v>
      </c>
      <c r="H21" s="318">
        <v>162</v>
      </c>
      <c r="I21" s="318">
        <v>1.98</v>
      </c>
      <c r="J21" s="318">
        <v>100047</v>
      </c>
      <c r="K21" s="318" t="s">
        <v>1187</v>
      </c>
      <c r="L21" s="318">
        <v>16.77</v>
      </c>
      <c r="M21" s="317">
        <v>0.56840000000000002</v>
      </c>
      <c r="N21" s="317">
        <v>9.5299999999999994</v>
      </c>
      <c r="P21" s="317">
        <v>34.71</v>
      </c>
      <c r="S21" s="318" t="s">
        <v>1209</v>
      </c>
      <c r="T21" s="318" t="s">
        <v>24</v>
      </c>
      <c r="U21" s="318">
        <v>162</v>
      </c>
      <c r="V21" s="318">
        <v>1.98</v>
      </c>
      <c r="W21" s="317">
        <v>44.24</v>
      </c>
    </row>
    <row r="22" spans="1:23" x14ac:dyDescent="0.3">
      <c r="A22" s="10" t="s">
        <v>1185</v>
      </c>
      <c r="B22" s="10" t="s">
        <v>1210</v>
      </c>
      <c r="C22" s="10" t="s">
        <v>1187</v>
      </c>
      <c r="D22" s="10" t="s">
        <v>1211</v>
      </c>
      <c r="E22" s="318" t="s">
        <v>24</v>
      </c>
      <c r="F22" s="318">
        <v>15.75</v>
      </c>
      <c r="G22" s="318">
        <v>17.47</v>
      </c>
      <c r="H22" s="318">
        <v>72</v>
      </c>
      <c r="I22" s="318">
        <v>3.5</v>
      </c>
      <c r="J22" s="318">
        <v>100047</v>
      </c>
      <c r="K22" s="318" t="s">
        <v>1187</v>
      </c>
      <c r="L22" s="318">
        <v>9.23</v>
      </c>
      <c r="M22" s="317">
        <v>0.56840000000000002</v>
      </c>
      <c r="N22" s="317">
        <v>5.25</v>
      </c>
      <c r="P22" s="317">
        <v>36.950000000000003</v>
      </c>
      <c r="S22" s="318" t="s">
        <v>1211</v>
      </c>
      <c r="T22" s="318" t="s">
        <v>24</v>
      </c>
      <c r="U22" s="318">
        <v>72</v>
      </c>
      <c r="V22" s="318">
        <v>3.5</v>
      </c>
      <c r="W22" s="317">
        <v>42.2</v>
      </c>
    </row>
    <row r="23" spans="1:23" x14ac:dyDescent="0.3">
      <c r="A23" s="10" t="s">
        <v>1185</v>
      </c>
      <c r="B23" s="10" t="s">
        <v>1212</v>
      </c>
      <c r="C23" s="10" t="s">
        <v>1187</v>
      </c>
      <c r="D23" s="10" t="s">
        <v>1213</v>
      </c>
      <c r="E23" s="318" t="s">
        <v>24</v>
      </c>
      <c r="F23" s="318">
        <v>30</v>
      </c>
      <c r="G23" s="318">
        <v>32.21</v>
      </c>
      <c r="H23" s="318">
        <v>246</v>
      </c>
      <c r="I23" s="318">
        <v>1.94</v>
      </c>
      <c r="J23" s="318">
        <v>100047</v>
      </c>
      <c r="K23" s="318" t="s">
        <v>1187</v>
      </c>
      <c r="L23" s="318">
        <v>22.54</v>
      </c>
      <c r="M23" s="317">
        <v>0.56840000000000002</v>
      </c>
      <c r="N23" s="317">
        <v>12.81</v>
      </c>
      <c r="P23" s="317">
        <v>28.85</v>
      </c>
      <c r="S23" s="318" t="s">
        <v>1213</v>
      </c>
      <c r="T23" s="318" t="s">
        <v>24</v>
      </c>
      <c r="U23" s="318">
        <v>246</v>
      </c>
      <c r="V23" s="318">
        <v>1.94</v>
      </c>
      <c r="W23" s="317">
        <v>41.66</v>
      </c>
    </row>
    <row r="24" spans="1:23" x14ac:dyDescent="0.3">
      <c r="A24" s="10" t="s">
        <v>1185</v>
      </c>
      <c r="B24" s="10" t="s">
        <v>1214</v>
      </c>
      <c r="C24" s="10" t="s">
        <v>1187</v>
      </c>
      <c r="D24" s="318" t="s">
        <v>1215</v>
      </c>
      <c r="E24" s="318" t="s">
        <v>24</v>
      </c>
      <c r="F24" s="318">
        <v>15</v>
      </c>
      <c r="G24" s="318">
        <v>16.579999999999998</v>
      </c>
      <c r="H24" s="318">
        <v>144</v>
      </c>
      <c r="I24" s="318">
        <v>1.76</v>
      </c>
      <c r="J24" s="318">
        <v>100047</v>
      </c>
      <c r="K24" s="318" t="s">
        <v>1187</v>
      </c>
      <c r="L24" s="318">
        <v>14.99</v>
      </c>
      <c r="M24" s="317">
        <v>0.56840000000000002</v>
      </c>
      <c r="N24" s="317">
        <v>8.52</v>
      </c>
      <c r="P24" s="317">
        <v>29.11</v>
      </c>
      <c r="S24" s="318" t="s">
        <v>1215</v>
      </c>
      <c r="T24" s="318" t="s">
        <v>24</v>
      </c>
      <c r="U24" s="318">
        <v>144</v>
      </c>
      <c r="V24" s="318">
        <v>1.76</v>
      </c>
      <c r="W24" s="317">
        <v>37.630000000000003</v>
      </c>
    </row>
    <row r="25" spans="1:23" x14ac:dyDescent="0.3">
      <c r="A25" s="10" t="s">
        <v>1185</v>
      </c>
      <c r="B25" s="10" t="s">
        <v>1216</v>
      </c>
      <c r="C25" s="10" t="s">
        <v>1187</v>
      </c>
      <c r="D25" s="10" t="s">
        <v>1217</v>
      </c>
      <c r="E25" s="318" t="s">
        <v>24</v>
      </c>
      <c r="F25" s="318">
        <v>12.22</v>
      </c>
      <c r="G25" s="318">
        <v>13.31</v>
      </c>
      <c r="H25" s="318">
        <v>170</v>
      </c>
      <c r="I25" s="318">
        <v>1.1499999999999999</v>
      </c>
      <c r="J25" s="318">
        <v>100047</v>
      </c>
      <c r="K25" s="318" t="s">
        <v>1187</v>
      </c>
      <c r="L25" s="318">
        <v>3.6</v>
      </c>
      <c r="M25" s="317">
        <v>0.56840000000000002</v>
      </c>
      <c r="N25" s="317">
        <v>2.0499999999999998</v>
      </c>
      <c r="P25" s="317">
        <v>35.130000000000003</v>
      </c>
      <c r="S25" s="318" t="s">
        <v>1217</v>
      </c>
      <c r="T25" s="318" t="s">
        <v>24</v>
      </c>
      <c r="U25" s="318">
        <v>170</v>
      </c>
      <c r="V25" s="318">
        <v>1.1499999999999999</v>
      </c>
      <c r="W25" s="317">
        <v>37.18</v>
      </c>
    </row>
  </sheetData>
  <protectedRanges>
    <protectedRange password="8F60" sqref="Z6" name="Calculations_40"/>
  </protectedRanges>
  <mergeCells count="1">
    <mergeCell ref="P5:Q5"/>
  </mergeCells>
  <conditionalFormatting sqref="D1:D6">
    <cfRule type="duplicateValues" dxfId="240" priority="2"/>
  </conditionalFormatting>
  <conditionalFormatting sqref="T6">
    <cfRule type="duplicateValues" dxfId="239" priority="1"/>
  </conditionalFormatting>
  <conditionalFormatting sqref="E1:E6">
    <cfRule type="duplicateValues" dxfId="238" priority="3"/>
  </conditionalFormatting>
  <conditionalFormatting sqref="T1:T5 S1:S6">
    <cfRule type="duplicateValues" dxfId="237" priority="4"/>
  </conditionalFormatting>
  <pageMargins left="0.7" right="0.7" top="0.75" bottom="0.75" header="0.3" footer="0.3"/>
  <pageSetup paperSize="5" scale="45" fitToHeight="2"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70C0"/>
  </sheetPr>
  <dimension ref="A1:AA38"/>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0.44140625" style="10" bestFit="1" customWidth="1"/>
    <col min="2" max="2" width="125.5546875" style="10" customWidth="1"/>
    <col min="3" max="3" width="17" style="10" bestFit="1" customWidth="1"/>
    <col min="4" max="4" width="13" style="10" customWidth="1"/>
    <col min="5" max="5" width="9.33203125" style="318"/>
    <col min="6" max="6" width="10.44140625" style="318" customWidth="1"/>
    <col min="7" max="7" width="12" style="318" customWidth="1"/>
    <col min="8" max="10" width="9.33203125" style="318"/>
    <col min="11" max="11" width="23.88671875" style="318" bestFit="1" customWidth="1"/>
    <col min="12" max="12" width="12" style="318" customWidth="1"/>
    <col min="13" max="14" width="9.33203125" style="317"/>
    <col min="15" max="15" width="3.6640625" style="59" customWidth="1"/>
    <col min="16" max="16" width="17.6640625" style="317" customWidth="1"/>
    <col min="17" max="18" width="19.33203125" style="317" customWidth="1"/>
    <col min="19" max="19" width="14" style="318" customWidth="1"/>
    <col min="20" max="22" width="9.33203125" style="318"/>
    <col min="23" max="23" width="22.5546875" style="317" customWidth="1"/>
    <col min="24" max="24" width="22.33203125" style="317" customWidth="1"/>
    <col min="25" max="25" width="22.6640625" style="317" customWidth="1"/>
    <col min="26" max="26" width="12.5546875" style="317" customWidth="1"/>
    <col min="27" max="27" width="54.88671875" style="318" bestFit="1" customWidth="1"/>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316"/>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1218</v>
      </c>
      <c r="Q6" s="15" t="s">
        <v>1219</v>
      </c>
      <c r="R6" s="15" t="s">
        <v>1220</v>
      </c>
      <c r="S6" s="13" t="s">
        <v>15</v>
      </c>
      <c r="T6" s="14" t="s">
        <v>9</v>
      </c>
      <c r="U6" s="12" t="s">
        <v>40</v>
      </c>
      <c r="V6" s="14" t="s">
        <v>39</v>
      </c>
      <c r="W6" s="15" t="s">
        <v>1221</v>
      </c>
      <c r="X6" s="15" t="s">
        <v>1222</v>
      </c>
      <c r="Y6" s="15" t="s">
        <v>1223</v>
      </c>
      <c r="Z6" s="22" t="s">
        <v>17</v>
      </c>
      <c r="AA6" s="15" t="s">
        <v>7</v>
      </c>
    </row>
    <row r="7" spans="1:27" x14ac:dyDescent="0.3">
      <c r="A7" s="10" t="s">
        <v>1224</v>
      </c>
      <c r="B7" s="410" t="s">
        <v>1225</v>
      </c>
      <c r="C7" s="10" t="s">
        <v>1226</v>
      </c>
      <c r="D7" s="411">
        <v>13408</v>
      </c>
      <c r="E7" s="318" t="s">
        <v>24</v>
      </c>
      <c r="F7" s="318">
        <v>20</v>
      </c>
      <c r="G7" s="318">
        <v>21.5</v>
      </c>
      <c r="H7" s="412">
        <v>78</v>
      </c>
      <c r="I7" s="413">
        <v>4.07</v>
      </c>
      <c r="J7" s="318">
        <v>100103</v>
      </c>
      <c r="K7" s="3" t="s">
        <v>1227</v>
      </c>
      <c r="L7" s="413">
        <v>21.28</v>
      </c>
      <c r="M7" s="414">
        <v>0.94340000000000002</v>
      </c>
      <c r="N7" s="317">
        <f>M7*L7</f>
        <v>20.075552000000002</v>
      </c>
      <c r="P7" s="317">
        <v>46.56</v>
      </c>
      <c r="Q7" s="317">
        <v>46.56</v>
      </c>
      <c r="R7" s="317">
        <v>46.56</v>
      </c>
      <c r="S7" s="411">
        <v>13408</v>
      </c>
      <c r="T7" s="318" t="s">
        <v>24</v>
      </c>
      <c r="U7" s="412">
        <v>78</v>
      </c>
      <c r="V7" s="413">
        <v>4.07</v>
      </c>
      <c r="W7" s="317">
        <v>66.64</v>
      </c>
      <c r="X7" s="317">
        <v>66.64</v>
      </c>
      <c r="Y7" s="317">
        <v>66.64</v>
      </c>
      <c r="Z7" s="317">
        <v>0</v>
      </c>
      <c r="AA7" s="3" t="s">
        <v>1228</v>
      </c>
    </row>
    <row r="8" spans="1:27" x14ac:dyDescent="0.3">
      <c r="A8" s="10" t="s">
        <v>1224</v>
      </c>
      <c r="B8" s="410" t="s">
        <v>1229</v>
      </c>
      <c r="C8" s="10" t="s">
        <v>1226</v>
      </c>
      <c r="D8" s="411">
        <v>13440</v>
      </c>
      <c r="E8" s="318" t="s">
        <v>24</v>
      </c>
      <c r="F8" s="318">
        <v>20</v>
      </c>
      <c r="G8" s="318">
        <v>21.5</v>
      </c>
      <c r="H8" s="412">
        <v>78</v>
      </c>
      <c r="I8" s="413">
        <v>4.13</v>
      </c>
      <c r="J8" s="318">
        <v>100103</v>
      </c>
      <c r="K8" s="3" t="s">
        <v>1227</v>
      </c>
      <c r="L8" s="413">
        <v>21.28</v>
      </c>
      <c r="M8" s="414">
        <v>0.94340000000000002</v>
      </c>
      <c r="N8" s="317">
        <f t="shared" ref="N8:N38" si="0">M8*L8</f>
        <v>20.075552000000002</v>
      </c>
      <c r="P8" s="317">
        <v>46.56</v>
      </c>
      <c r="Q8" s="317">
        <v>46.56</v>
      </c>
      <c r="R8" s="317">
        <v>46.56</v>
      </c>
      <c r="S8" s="411">
        <v>13440</v>
      </c>
      <c r="T8" s="318" t="s">
        <v>24</v>
      </c>
      <c r="U8" s="412">
        <v>78</v>
      </c>
      <c r="V8" s="413">
        <v>4.13</v>
      </c>
      <c r="W8" s="317">
        <v>66.64</v>
      </c>
      <c r="X8" s="317">
        <v>66.64</v>
      </c>
      <c r="Y8" s="317">
        <v>66.64</v>
      </c>
      <c r="Z8" s="317">
        <v>0</v>
      </c>
      <c r="AA8" s="3" t="s">
        <v>1230</v>
      </c>
    </row>
    <row r="9" spans="1:27" x14ac:dyDescent="0.3">
      <c r="A9" s="10" t="s">
        <v>1224</v>
      </c>
      <c r="B9" s="410" t="s">
        <v>1231</v>
      </c>
      <c r="C9" s="10" t="s">
        <v>1226</v>
      </c>
      <c r="D9" s="411">
        <v>13410</v>
      </c>
      <c r="E9" s="318" t="s">
        <v>24</v>
      </c>
      <c r="F9" s="318">
        <v>20</v>
      </c>
      <c r="G9" s="318">
        <v>21.5</v>
      </c>
      <c r="H9" s="412">
        <v>77</v>
      </c>
      <c r="I9" s="413">
        <v>4.18</v>
      </c>
      <c r="J9" s="318">
        <v>100103</v>
      </c>
      <c r="K9" s="3" t="s">
        <v>1227</v>
      </c>
      <c r="L9" s="413">
        <v>21.28</v>
      </c>
      <c r="M9" s="414">
        <v>0.94340000000000002</v>
      </c>
      <c r="N9" s="317">
        <f t="shared" si="0"/>
        <v>20.075552000000002</v>
      </c>
      <c r="P9" s="317">
        <v>46.56</v>
      </c>
      <c r="Q9" s="317">
        <v>46.56</v>
      </c>
      <c r="R9" s="317">
        <v>46.56</v>
      </c>
      <c r="S9" s="411">
        <v>13410</v>
      </c>
      <c r="T9" s="318" t="s">
        <v>24</v>
      </c>
      <c r="U9" s="412">
        <v>77</v>
      </c>
      <c r="V9" s="413">
        <v>4.18</v>
      </c>
      <c r="W9" s="317">
        <v>66.64</v>
      </c>
      <c r="X9" s="317">
        <v>66.64</v>
      </c>
      <c r="Y9" s="317">
        <v>66.64</v>
      </c>
      <c r="Z9" s="317">
        <v>0</v>
      </c>
      <c r="AA9" s="3" t="s">
        <v>1230</v>
      </c>
    </row>
    <row r="10" spans="1:27" x14ac:dyDescent="0.3">
      <c r="A10" s="10" t="s">
        <v>1224</v>
      </c>
      <c r="B10" s="410" t="s">
        <v>1232</v>
      </c>
      <c r="C10" s="10" t="s">
        <v>1226</v>
      </c>
      <c r="D10" s="411">
        <v>13443</v>
      </c>
      <c r="E10" s="318" t="s">
        <v>24</v>
      </c>
      <c r="F10" s="318">
        <v>20</v>
      </c>
      <c r="G10" s="318">
        <v>21.5</v>
      </c>
      <c r="H10" s="412">
        <v>77</v>
      </c>
      <c r="I10" s="413">
        <v>4.16</v>
      </c>
      <c r="J10" s="318">
        <v>100103</v>
      </c>
      <c r="K10" s="3" t="s">
        <v>1227</v>
      </c>
      <c r="L10" s="413">
        <v>21.28</v>
      </c>
      <c r="M10" s="414">
        <v>0.94340000000000002</v>
      </c>
      <c r="N10" s="317">
        <f t="shared" si="0"/>
        <v>20.075552000000002</v>
      </c>
      <c r="P10" s="317">
        <v>46.56</v>
      </c>
      <c r="Q10" s="317">
        <v>46.56</v>
      </c>
      <c r="R10" s="317">
        <v>46.56</v>
      </c>
      <c r="S10" s="411">
        <v>13443</v>
      </c>
      <c r="T10" s="318" t="s">
        <v>24</v>
      </c>
      <c r="U10" s="412">
        <v>77</v>
      </c>
      <c r="V10" s="413">
        <v>4.16</v>
      </c>
      <c r="W10" s="317">
        <v>66.64</v>
      </c>
      <c r="X10" s="317">
        <v>66.64</v>
      </c>
      <c r="Y10" s="317">
        <v>66.64</v>
      </c>
      <c r="Z10" s="317">
        <v>0</v>
      </c>
      <c r="AA10" s="3" t="s">
        <v>1230</v>
      </c>
    </row>
    <row r="11" spans="1:27" x14ac:dyDescent="0.3">
      <c r="A11" s="10" t="s">
        <v>1224</v>
      </c>
      <c r="B11" s="410" t="s">
        <v>1233</v>
      </c>
      <c r="C11" s="10" t="s">
        <v>1226</v>
      </c>
      <c r="D11" s="411">
        <v>13415</v>
      </c>
      <c r="E11" s="318" t="s">
        <v>24</v>
      </c>
      <c r="F11" s="318">
        <v>20</v>
      </c>
      <c r="G11" s="318">
        <v>21.5</v>
      </c>
      <c r="H11" s="412">
        <v>160</v>
      </c>
      <c r="I11" s="413">
        <v>1.97</v>
      </c>
      <c r="J11" s="318">
        <v>100103</v>
      </c>
      <c r="K11" s="3" t="s">
        <v>1227</v>
      </c>
      <c r="L11" s="413">
        <v>21.28</v>
      </c>
      <c r="M11" s="414">
        <v>0.94340000000000002</v>
      </c>
      <c r="N11" s="317">
        <f t="shared" si="0"/>
        <v>20.075552000000002</v>
      </c>
      <c r="P11" s="317">
        <v>53.62</v>
      </c>
      <c r="Q11" s="317">
        <v>53.62</v>
      </c>
      <c r="R11" s="317">
        <v>53.62</v>
      </c>
      <c r="S11" s="411">
        <v>13415</v>
      </c>
      <c r="T11" s="318" t="s">
        <v>24</v>
      </c>
      <c r="U11" s="412">
        <v>160</v>
      </c>
      <c r="V11" s="413">
        <v>1.97</v>
      </c>
      <c r="W11" s="317">
        <v>73.7</v>
      </c>
      <c r="X11" s="317">
        <v>73.7</v>
      </c>
      <c r="Y11" s="317">
        <v>73.7</v>
      </c>
      <c r="Z11" s="317">
        <v>0</v>
      </c>
      <c r="AA11" s="3" t="s">
        <v>1228</v>
      </c>
    </row>
    <row r="12" spans="1:27" x14ac:dyDescent="0.3">
      <c r="A12" s="10" t="s">
        <v>1224</v>
      </c>
      <c r="B12" s="410" t="s">
        <v>1234</v>
      </c>
      <c r="C12" s="10" t="s">
        <v>1226</v>
      </c>
      <c r="D12" s="411">
        <v>13441</v>
      </c>
      <c r="E12" s="318" t="s">
        <v>24</v>
      </c>
      <c r="F12" s="318">
        <v>20</v>
      </c>
      <c r="G12" s="318">
        <v>21.5</v>
      </c>
      <c r="H12" s="412">
        <v>156</v>
      </c>
      <c r="I12" s="413">
        <v>2.0699999999999998</v>
      </c>
      <c r="J12" s="318">
        <v>100103</v>
      </c>
      <c r="K12" s="3" t="s">
        <v>1227</v>
      </c>
      <c r="L12" s="413">
        <v>21.28</v>
      </c>
      <c r="M12" s="414">
        <v>0.94340000000000002</v>
      </c>
      <c r="N12" s="317">
        <f t="shared" si="0"/>
        <v>20.075552000000002</v>
      </c>
      <c r="P12" s="317">
        <v>53.62</v>
      </c>
      <c r="Q12" s="317">
        <v>53.62</v>
      </c>
      <c r="R12" s="317">
        <v>53.62</v>
      </c>
      <c r="S12" s="411">
        <v>13441</v>
      </c>
      <c r="T12" s="318" t="s">
        <v>24</v>
      </c>
      <c r="U12" s="412">
        <v>156</v>
      </c>
      <c r="V12" s="413">
        <v>2.0699999999999998</v>
      </c>
      <c r="W12" s="317">
        <v>73.7</v>
      </c>
      <c r="X12" s="317">
        <v>73.7</v>
      </c>
      <c r="Y12" s="317">
        <v>73.7</v>
      </c>
      <c r="Z12" s="317">
        <v>0</v>
      </c>
      <c r="AA12" s="3" t="s">
        <v>1230</v>
      </c>
    </row>
    <row r="13" spans="1:27" x14ac:dyDescent="0.3">
      <c r="A13" s="10" t="s">
        <v>1224</v>
      </c>
      <c r="B13" s="410" t="s">
        <v>1235</v>
      </c>
      <c r="C13" s="10" t="s">
        <v>1226</v>
      </c>
      <c r="D13" s="411">
        <v>13444</v>
      </c>
      <c r="E13" s="318" t="s">
        <v>24</v>
      </c>
      <c r="F13" s="318">
        <v>20</v>
      </c>
      <c r="G13" s="318">
        <v>21.5</v>
      </c>
      <c r="H13" s="412">
        <v>160</v>
      </c>
      <c r="I13" s="413">
        <v>2.02</v>
      </c>
      <c r="J13" s="318">
        <v>100103</v>
      </c>
      <c r="K13" s="3" t="s">
        <v>1227</v>
      </c>
      <c r="L13" s="413">
        <v>21.28</v>
      </c>
      <c r="M13" s="414">
        <v>0.94340000000000002</v>
      </c>
      <c r="N13" s="317">
        <f t="shared" si="0"/>
        <v>20.075552000000002</v>
      </c>
      <c r="P13" s="317">
        <v>53.62</v>
      </c>
      <c r="Q13" s="317">
        <v>53.62</v>
      </c>
      <c r="R13" s="317">
        <v>53.62</v>
      </c>
      <c r="S13" s="411">
        <v>13444</v>
      </c>
      <c r="T13" s="318" t="s">
        <v>24</v>
      </c>
      <c r="U13" s="412">
        <v>160</v>
      </c>
      <c r="V13" s="413">
        <v>2.02</v>
      </c>
      <c r="W13" s="317">
        <v>73.7</v>
      </c>
      <c r="X13" s="317">
        <v>73.7</v>
      </c>
      <c r="Y13" s="317">
        <v>73.7</v>
      </c>
      <c r="Z13" s="317">
        <v>0</v>
      </c>
      <c r="AA13" s="3" t="s">
        <v>1230</v>
      </c>
    </row>
    <row r="14" spans="1:27" x14ac:dyDescent="0.3">
      <c r="A14" s="10" t="s">
        <v>1224</v>
      </c>
      <c r="B14" s="410" t="s">
        <v>1236</v>
      </c>
      <c r="C14" s="10" t="s">
        <v>1226</v>
      </c>
      <c r="D14" s="411">
        <v>23403</v>
      </c>
      <c r="E14" s="318" t="s">
        <v>24</v>
      </c>
      <c r="F14" s="318">
        <v>20</v>
      </c>
      <c r="G14" s="318">
        <v>21.5</v>
      </c>
      <c r="H14" s="412">
        <v>78</v>
      </c>
      <c r="I14" s="413">
        <v>4.08</v>
      </c>
      <c r="J14" s="318">
        <v>100103</v>
      </c>
      <c r="K14" s="3" t="s">
        <v>1227</v>
      </c>
      <c r="L14" s="413">
        <v>21.28</v>
      </c>
      <c r="M14" s="414">
        <v>0.94340000000000002</v>
      </c>
      <c r="N14" s="317">
        <f t="shared" si="0"/>
        <v>20.075552000000002</v>
      </c>
      <c r="P14" s="317">
        <v>46.56</v>
      </c>
      <c r="Q14" s="317">
        <v>46.56</v>
      </c>
      <c r="R14" s="317">
        <v>46.56</v>
      </c>
      <c r="S14" s="411">
        <v>23403</v>
      </c>
      <c r="T14" s="318" t="s">
        <v>24</v>
      </c>
      <c r="U14" s="412">
        <v>78</v>
      </c>
      <c r="V14" s="413">
        <v>4.08</v>
      </c>
      <c r="W14" s="317">
        <v>66.64</v>
      </c>
      <c r="X14" s="317">
        <v>66.64</v>
      </c>
      <c r="Y14" s="317">
        <v>66.64</v>
      </c>
      <c r="Z14" s="317">
        <v>0</v>
      </c>
      <c r="AA14" s="3" t="s">
        <v>1228</v>
      </c>
    </row>
    <row r="15" spans="1:27" x14ac:dyDescent="0.3">
      <c r="A15" s="10" t="s">
        <v>1224</v>
      </c>
      <c r="B15" s="410" t="s">
        <v>1237</v>
      </c>
      <c r="C15" s="10" t="s">
        <v>1226</v>
      </c>
      <c r="D15" s="411">
        <v>23415</v>
      </c>
      <c r="E15" s="318" t="s">
        <v>24</v>
      </c>
      <c r="F15" s="318">
        <v>20</v>
      </c>
      <c r="G15" s="318">
        <v>21.5</v>
      </c>
      <c r="H15" s="412">
        <v>78</v>
      </c>
      <c r="I15" s="413">
        <v>4.12</v>
      </c>
      <c r="J15" s="318">
        <v>100103</v>
      </c>
      <c r="K15" s="3" t="s">
        <v>1227</v>
      </c>
      <c r="L15" s="413">
        <v>21.28</v>
      </c>
      <c r="M15" s="414">
        <v>0.94340000000000002</v>
      </c>
      <c r="N15" s="317">
        <f t="shared" si="0"/>
        <v>20.075552000000002</v>
      </c>
      <c r="P15" s="317">
        <v>46.56</v>
      </c>
      <c r="Q15" s="317">
        <v>46.56</v>
      </c>
      <c r="R15" s="317">
        <v>46.56</v>
      </c>
      <c r="S15" s="411">
        <v>23415</v>
      </c>
      <c r="T15" s="318" t="s">
        <v>24</v>
      </c>
      <c r="U15" s="412">
        <v>78</v>
      </c>
      <c r="V15" s="413">
        <v>4.12</v>
      </c>
      <c r="W15" s="317">
        <v>66.64</v>
      </c>
      <c r="X15" s="317">
        <v>66.64</v>
      </c>
      <c r="Y15" s="317">
        <v>66.64</v>
      </c>
      <c r="Z15" s="317">
        <v>0</v>
      </c>
      <c r="AA15" s="3" t="s">
        <v>1230</v>
      </c>
    </row>
    <row r="16" spans="1:27" x14ac:dyDescent="0.3">
      <c r="A16" s="10" t="s">
        <v>1224</v>
      </c>
      <c r="B16" s="410" t="s">
        <v>1238</v>
      </c>
      <c r="C16" s="10" t="s">
        <v>1226</v>
      </c>
      <c r="D16" s="415">
        <v>23404</v>
      </c>
      <c r="E16" s="318" t="s">
        <v>24</v>
      </c>
      <c r="F16" s="318">
        <v>20</v>
      </c>
      <c r="G16" s="318">
        <v>21.5</v>
      </c>
      <c r="H16" s="412">
        <v>78</v>
      </c>
      <c r="I16" s="416">
        <v>4.2</v>
      </c>
      <c r="J16" s="318">
        <v>100103</v>
      </c>
      <c r="K16" s="3" t="s">
        <v>1227</v>
      </c>
      <c r="L16" s="413">
        <v>21.28</v>
      </c>
      <c r="M16" s="414">
        <v>0.94340000000000002</v>
      </c>
      <c r="N16" s="317">
        <f t="shared" si="0"/>
        <v>20.075552000000002</v>
      </c>
      <c r="P16" s="317">
        <v>46.56</v>
      </c>
      <c r="Q16" s="317">
        <v>46.56</v>
      </c>
      <c r="R16" s="317">
        <v>46.56</v>
      </c>
      <c r="S16" s="415">
        <v>23404</v>
      </c>
      <c r="T16" s="318" t="s">
        <v>24</v>
      </c>
      <c r="U16" s="412">
        <v>78</v>
      </c>
      <c r="V16" s="416">
        <v>4.2</v>
      </c>
      <c r="W16" s="317">
        <v>66.64</v>
      </c>
      <c r="X16" s="317">
        <v>66.64</v>
      </c>
      <c r="Y16" s="317">
        <v>66.64</v>
      </c>
      <c r="Z16" s="317">
        <v>0</v>
      </c>
      <c r="AA16" s="3" t="s">
        <v>1230</v>
      </c>
    </row>
    <row r="17" spans="1:27" x14ac:dyDescent="0.3">
      <c r="A17" s="10" t="s">
        <v>1224</v>
      </c>
      <c r="B17" s="410" t="s">
        <v>1239</v>
      </c>
      <c r="C17" s="10" t="s">
        <v>1226</v>
      </c>
      <c r="D17" s="411">
        <v>23417</v>
      </c>
      <c r="E17" s="318" t="s">
        <v>24</v>
      </c>
      <c r="F17" s="318">
        <v>20</v>
      </c>
      <c r="G17" s="318">
        <v>21.5</v>
      </c>
      <c r="H17" s="412">
        <v>77</v>
      </c>
      <c r="I17" s="413">
        <v>4.2</v>
      </c>
      <c r="J17" s="318">
        <v>100103</v>
      </c>
      <c r="K17" s="3" t="s">
        <v>1227</v>
      </c>
      <c r="L17" s="413">
        <v>21.28</v>
      </c>
      <c r="M17" s="414">
        <v>0.94340000000000002</v>
      </c>
      <c r="N17" s="317">
        <f t="shared" si="0"/>
        <v>20.075552000000002</v>
      </c>
      <c r="P17" s="317">
        <v>46.56</v>
      </c>
      <c r="Q17" s="317">
        <v>46.56</v>
      </c>
      <c r="R17" s="317">
        <v>46.56</v>
      </c>
      <c r="S17" s="411">
        <v>23417</v>
      </c>
      <c r="T17" s="318" t="s">
        <v>24</v>
      </c>
      <c r="U17" s="412">
        <v>77</v>
      </c>
      <c r="V17" s="413">
        <v>4.2</v>
      </c>
      <c r="W17" s="317">
        <v>66.64</v>
      </c>
      <c r="X17" s="317">
        <v>66.64</v>
      </c>
      <c r="Y17" s="317">
        <v>66.64</v>
      </c>
      <c r="Z17" s="317">
        <v>0</v>
      </c>
      <c r="AA17" s="3" t="s">
        <v>1230</v>
      </c>
    </row>
    <row r="18" spans="1:27" x14ac:dyDescent="0.3">
      <c r="A18" s="10" t="s">
        <v>1224</v>
      </c>
      <c r="B18" s="410" t="s">
        <v>1240</v>
      </c>
      <c r="C18" s="10" t="s">
        <v>1226</v>
      </c>
      <c r="D18" s="411">
        <v>43403</v>
      </c>
      <c r="E18" s="318" t="s">
        <v>24</v>
      </c>
      <c r="F18" s="318">
        <v>20</v>
      </c>
      <c r="G18" s="318">
        <v>21.5</v>
      </c>
      <c r="H18" s="412">
        <v>80</v>
      </c>
      <c r="I18" s="413">
        <v>3.94</v>
      </c>
      <c r="J18" s="318">
        <v>100103</v>
      </c>
      <c r="K18" s="3" t="s">
        <v>1227</v>
      </c>
      <c r="L18" s="413">
        <v>21.28</v>
      </c>
      <c r="M18" s="414">
        <v>0.94340000000000002</v>
      </c>
      <c r="N18" s="317">
        <f t="shared" si="0"/>
        <v>20.075552000000002</v>
      </c>
      <c r="P18" s="317">
        <v>53.62</v>
      </c>
      <c r="Q18" s="317">
        <v>53.62</v>
      </c>
      <c r="R18" s="317">
        <v>53.62</v>
      </c>
      <c r="S18" s="411">
        <v>43403</v>
      </c>
      <c r="T18" s="318" t="s">
        <v>24</v>
      </c>
      <c r="U18" s="412">
        <v>80</v>
      </c>
      <c r="V18" s="413">
        <v>3.94</v>
      </c>
      <c r="W18" s="317">
        <v>73.7</v>
      </c>
      <c r="X18" s="317">
        <v>73.7</v>
      </c>
      <c r="Y18" s="317">
        <v>73.7</v>
      </c>
      <c r="Z18" s="317">
        <v>0</v>
      </c>
      <c r="AA18" s="3" t="s">
        <v>1228</v>
      </c>
    </row>
    <row r="19" spans="1:27" x14ac:dyDescent="0.3">
      <c r="A19" s="10" t="s">
        <v>1224</v>
      </c>
      <c r="B19" s="410" t="s">
        <v>1241</v>
      </c>
      <c r="C19" s="10" t="s">
        <v>1226</v>
      </c>
      <c r="D19" s="411">
        <v>43424</v>
      </c>
      <c r="E19" s="318" t="s">
        <v>24</v>
      </c>
      <c r="F19" s="318">
        <v>20</v>
      </c>
      <c r="G19" s="318">
        <v>21.5</v>
      </c>
      <c r="H19" s="412">
        <v>78</v>
      </c>
      <c r="I19" s="413">
        <v>4.1399999999999997</v>
      </c>
      <c r="J19" s="318">
        <v>100103</v>
      </c>
      <c r="K19" s="3" t="s">
        <v>1227</v>
      </c>
      <c r="L19" s="413">
        <v>21.28</v>
      </c>
      <c r="M19" s="414">
        <v>0.94340000000000002</v>
      </c>
      <c r="N19" s="317">
        <f t="shared" si="0"/>
        <v>20.075552000000002</v>
      </c>
      <c r="P19" s="317">
        <v>53.62</v>
      </c>
      <c r="Q19" s="317">
        <v>53.62</v>
      </c>
      <c r="R19" s="317">
        <v>53.62</v>
      </c>
      <c r="S19" s="411">
        <v>43424</v>
      </c>
      <c r="T19" s="318" t="s">
        <v>24</v>
      </c>
      <c r="U19" s="412">
        <v>78</v>
      </c>
      <c r="V19" s="413">
        <v>4.1399999999999997</v>
      </c>
      <c r="W19" s="317">
        <v>73.7</v>
      </c>
      <c r="X19" s="317">
        <v>73.7</v>
      </c>
      <c r="Y19" s="317">
        <v>73.7</v>
      </c>
      <c r="Z19" s="317">
        <v>0</v>
      </c>
      <c r="AA19" s="3" t="s">
        <v>1230</v>
      </c>
    </row>
    <row r="20" spans="1:27" x14ac:dyDescent="0.3">
      <c r="A20" s="10" t="s">
        <v>1224</v>
      </c>
      <c r="B20" s="410" t="s">
        <v>1242</v>
      </c>
      <c r="C20" s="10" t="s">
        <v>1226</v>
      </c>
      <c r="D20" s="411">
        <v>43404</v>
      </c>
      <c r="E20" s="318" t="s">
        <v>24</v>
      </c>
      <c r="F20" s="318">
        <v>20</v>
      </c>
      <c r="G20" s="318">
        <v>21.5</v>
      </c>
      <c r="H20" s="412">
        <v>80</v>
      </c>
      <c r="I20" s="413">
        <v>4.04</v>
      </c>
      <c r="J20" s="318">
        <v>100103</v>
      </c>
      <c r="K20" s="3" t="s">
        <v>1227</v>
      </c>
      <c r="L20" s="413">
        <v>21.28</v>
      </c>
      <c r="M20" s="414">
        <v>0.94340000000000002</v>
      </c>
      <c r="N20" s="317">
        <f t="shared" si="0"/>
        <v>20.075552000000002</v>
      </c>
      <c r="P20" s="317">
        <v>53.62</v>
      </c>
      <c r="Q20" s="317">
        <v>53.62</v>
      </c>
      <c r="R20" s="317">
        <v>53.62</v>
      </c>
      <c r="S20" s="411">
        <v>43404</v>
      </c>
      <c r="T20" s="318" t="s">
        <v>24</v>
      </c>
      <c r="U20" s="412">
        <v>80</v>
      </c>
      <c r="V20" s="413">
        <v>4.04</v>
      </c>
      <c r="W20" s="317">
        <v>73.7</v>
      </c>
      <c r="X20" s="317">
        <v>73.7</v>
      </c>
      <c r="Y20" s="317">
        <v>73.7</v>
      </c>
      <c r="Z20" s="317">
        <v>0</v>
      </c>
      <c r="AA20" s="3" t="s">
        <v>1230</v>
      </c>
    </row>
    <row r="21" spans="1:27" x14ac:dyDescent="0.3">
      <c r="A21" s="10" t="s">
        <v>1224</v>
      </c>
      <c r="B21" s="417" t="s">
        <v>1243</v>
      </c>
      <c r="C21" s="10" t="s">
        <v>1226</v>
      </c>
      <c r="D21" s="411">
        <v>54487</v>
      </c>
      <c r="E21" s="318" t="s">
        <v>24</v>
      </c>
      <c r="F21" s="318">
        <v>20</v>
      </c>
      <c r="G21" s="318">
        <v>21.5</v>
      </c>
      <c r="H21" s="418">
        <v>76</v>
      </c>
      <c r="I21" s="419">
        <v>4.2</v>
      </c>
      <c r="J21" s="318">
        <v>100103</v>
      </c>
      <c r="K21" s="3" t="s">
        <v>1227</v>
      </c>
      <c r="L21" s="413">
        <v>21.28</v>
      </c>
      <c r="M21" s="414">
        <v>0.94340000000000002</v>
      </c>
      <c r="N21" s="317">
        <f t="shared" si="0"/>
        <v>20.075552000000002</v>
      </c>
      <c r="P21" s="317">
        <v>39.119999999999997</v>
      </c>
      <c r="Q21" s="317">
        <v>39.119999999999997</v>
      </c>
      <c r="R21" s="317">
        <v>39.119999999999997</v>
      </c>
      <c r="S21" s="411">
        <v>54487</v>
      </c>
      <c r="T21" s="318" t="s">
        <v>24</v>
      </c>
      <c r="U21" s="418">
        <v>76</v>
      </c>
      <c r="V21" s="419">
        <v>4.2</v>
      </c>
      <c r="W21" s="317">
        <v>59.2</v>
      </c>
      <c r="X21" s="317">
        <v>59.2</v>
      </c>
      <c r="Y21" s="317">
        <v>59.2</v>
      </c>
      <c r="Z21" s="317">
        <v>0</v>
      </c>
      <c r="AA21" s="3" t="s">
        <v>1244</v>
      </c>
    </row>
    <row r="22" spans="1:27" x14ac:dyDescent="0.3">
      <c r="A22" s="10" t="s">
        <v>1224</v>
      </c>
      <c r="B22" s="417" t="s">
        <v>1245</v>
      </c>
      <c r="C22" s="10" t="s">
        <v>1226</v>
      </c>
      <c r="D22" s="411">
        <v>54485</v>
      </c>
      <c r="E22" s="318" t="s">
        <v>24</v>
      </c>
      <c r="F22" s="318">
        <v>20</v>
      </c>
      <c r="G22" s="318">
        <v>21.5</v>
      </c>
      <c r="H22" s="418">
        <v>76</v>
      </c>
      <c r="I22" s="419">
        <v>4.2300000000000004</v>
      </c>
      <c r="J22" s="318">
        <v>100103</v>
      </c>
      <c r="K22" s="3" t="s">
        <v>1227</v>
      </c>
      <c r="L22" s="413">
        <v>21.28</v>
      </c>
      <c r="M22" s="414">
        <v>0.94340000000000002</v>
      </c>
      <c r="N22" s="317">
        <f t="shared" si="0"/>
        <v>20.075552000000002</v>
      </c>
      <c r="P22" s="317">
        <v>39.119999999999997</v>
      </c>
      <c r="Q22" s="317">
        <v>39.119999999999997</v>
      </c>
      <c r="R22" s="317">
        <v>39.119999999999997</v>
      </c>
      <c r="S22" s="411">
        <v>54485</v>
      </c>
      <c r="T22" s="318" t="s">
        <v>24</v>
      </c>
      <c r="U22" s="418">
        <v>76</v>
      </c>
      <c r="V22" s="419">
        <v>4.2300000000000004</v>
      </c>
      <c r="W22" s="317">
        <v>59.2</v>
      </c>
      <c r="X22" s="317">
        <v>59.2</v>
      </c>
      <c r="Y22" s="317">
        <v>59.2</v>
      </c>
      <c r="Z22" s="317">
        <v>0</v>
      </c>
      <c r="AA22" s="3" t="s">
        <v>1244</v>
      </c>
    </row>
    <row r="23" spans="1:27" x14ac:dyDescent="0.3">
      <c r="A23" s="10" t="s">
        <v>1224</v>
      </c>
      <c r="B23" s="417" t="s">
        <v>1246</v>
      </c>
      <c r="C23" s="10" t="s">
        <v>1226</v>
      </c>
      <c r="D23" s="411">
        <v>54497</v>
      </c>
      <c r="E23" s="318" t="s">
        <v>24</v>
      </c>
      <c r="F23" s="318">
        <v>20</v>
      </c>
      <c r="G23" s="318">
        <v>21.5</v>
      </c>
      <c r="H23" s="418">
        <v>77</v>
      </c>
      <c r="I23" s="419">
        <v>4.2300000000000004</v>
      </c>
      <c r="J23" s="318">
        <v>100103</v>
      </c>
      <c r="K23" s="3" t="s">
        <v>1227</v>
      </c>
      <c r="L23" s="413">
        <v>21.28</v>
      </c>
      <c r="M23" s="414">
        <v>0.94340000000000002</v>
      </c>
      <c r="N23" s="317">
        <f t="shared" si="0"/>
        <v>20.075552000000002</v>
      </c>
      <c r="P23" s="317">
        <v>39.119999999999997</v>
      </c>
      <c r="Q23" s="317">
        <v>39.119999999999997</v>
      </c>
      <c r="R23" s="317">
        <v>39.119999999999997</v>
      </c>
      <c r="S23" s="411">
        <v>54497</v>
      </c>
      <c r="T23" s="318" t="s">
        <v>24</v>
      </c>
      <c r="U23" s="418">
        <v>77</v>
      </c>
      <c r="V23" s="419">
        <v>4.2300000000000004</v>
      </c>
      <c r="W23" s="317">
        <v>59.2</v>
      </c>
      <c r="X23" s="317">
        <v>59.2</v>
      </c>
      <c r="Y23" s="317">
        <v>59.2</v>
      </c>
      <c r="Z23" s="317">
        <v>0</v>
      </c>
      <c r="AA23" s="3" t="s">
        <v>1244</v>
      </c>
    </row>
    <row r="24" spans="1:27" x14ac:dyDescent="0.3">
      <c r="A24" s="10" t="s">
        <v>1224</v>
      </c>
      <c r="B24" s="417" t="s">
        <v>1247</v>
      </c>
      <c r="C24" s="10" t="s">
        <v>1226</v>
      </c>
      <c r="D24" s="411">
        <v>54486</v>
      </c>
      <c r="E24" s="318" t="s">
        <v>24</v>
      </c>
      <c r="F24" s="318">
        <v>20</v>
      </c>
      <c r="G24" s="318">
        <v>21.5</v>
      </c>
      <c r="H24" s="418">
        <v>78</v>
      </c>
      <c r="I24" s="419">
        <v>4.1900000000000004</v>
      </c>
      <c r="J24" s="318">
        <v>100103</v>
      </c>
      <c r="K24" s="3" t="s">
        <v>1227</v>
      </c>
      <c r="L24" s="413">
        <v>21.28</v>
      </c>
      <c r="M24" s="414">
        <v>0.94340000000000002</v>
      </c>
      <c r="N24" s="317">
        <f t="shared" si="0"/>
        <v>20.075552000000002</v>
      </c>
      <c r="P24" s="317">
        <v>39.119999999999997</v>
      </c>
      <c r="Q24" s="317">
        <v>39.119999999999997</v>
      </c>
      <c r="R24" s="317">
        <v>39.119999999999997</v>
      </c>
      <c r="S24" s="411">
        <v>54486</v>
      </c>
      <c r="T24" s="318" t="s">
        <v>24</v>
      </c>
      <c r="U24" s="418">
        <v>78</v>
      </c>
      <c r="V24" s="419">
        <v>4.1900000000000004</v>
      </c>
      <c r="W24" s="317">
        <v>59.2</v>
      </c>
      <c r="X24" s="317">
        <v>59.2</v>
      </c>
      <c r="Y24" s="317">
        <v>59.2</v>
      </c>
      <c r="Z24" s="317">
        <v>0</v>
      </c>
      <c r="AA24" s="3" t="s">
        <v>1244</v>
      </c>
    </row>
    <row r="25" spans="1:27" x14ac:dyDescent="0.3">
      <c r="A25" s="10" t="s">
        <v>1224</v>
      </c>
      <c r="B25" s="417" t="s">
        <v>1248</v>
      </c>
      <c r="C25" s="10" t="s">
        <v>1226</v>
      </c>
      <c r="D25" s="411">
        <v>54496</v>
      </c>
      <c r="E25" s="318" t="s">
        <v>24</v>
      </c>
      <c r="F25" s="318">
        <v>20</v>
      </c>
      <c r="G25" s="318">
        <v>21.5</v>
      </c>
      <c r="H25" s="418">
        <v>78</v>
      </c>
      <c r="I25" s="419">
        <v>4.18</v>
      </c>
      <c r="J25" s="318">
        <v>100103</v>
      </c>
      <c r="K25" s="3" t="s">
        <v>1227</v>
      </c>
      <c r="L25" s="413">
        <v>21.28</v>
      </c>
      <c r="M25" s="414">
        <v>0.94340000000000002</v>
      </c>
      <c r="N25" s="317">
        <f t="shared" si="0"/>
        <v>20.075552000000002</v>
      </c>
      <c r="P25" s="317">
        <v>39.119999999999997</v>
      </c>
      <c r="Q25" s="317">
        <v>39.119999999999997</v>
      </c>
      <c r="R25" s="317">
        <v>39.119999999999997</v>
      </c>
      <c r="S25" s="411">
        <v>54496</v>
      </c>
      <c r="T25" s="318" t="s">
        <v>24</v>
      </c>
      <c r="U25" s="418">
        <v>78</v>
      </c>
      <c r="V25" s="419">
        <v>4.18</v>
      </c>
      <c r="W25" s="317">
        <v>59.2</v>
      </c>
      <c r="X25" s="317">
        <v>59.2</v>
      </c>
      <c r="Y25" s="317">
        <v>59.2</v>
      </c>
      <c r="Z25" s="317">
        <v>0</v>
      </c>
      <c r="AA25" s="3" t="s">
        <v>1244</v>
      </c>
    </row>
    <row r="26" spans="1:27" x14ac:dyDescent="0.3">
      <c r="A26" s="10" t="s">
        <v>1224</v>
      </c>
      <c r="B26" s="417" t="s">
        <v>1249</v>
      </c>
      <c r="C26" s="10" t="s">
        <v>1226</v>
      </c>
      <c r="D26" s="415">
        <v>91401</v>
      </c>
      <c r="E26" s="318" t="s">
        <v>24</v>
      </c>
      <c r="F26" s="318">
        <v>20</v>
      </c>
      <c r="G26" s="318">
        <v>21.5</v>
      </c>
      <c r="H26" s="420">
        <v>123</v>
      </c>
      <c r="I26" s="416">
        <v>2.6</v>
      </c>
      <c r="J26" s="318">
        <v>100103</v>
      </c>
      <c r="K26" s="3" t="s">
        <v>1227</v>
      </c>
      <c r="L26" s="421">
        <v>39.270000000000003</v>
      </c>
      <c r="M26" s="414">
        <v>0.94340000000000002</v>
      </c>
      <c r="N26" s="317">
        <f t="shared" si="0"/>
        <v>37.047318000000004</v>
      </c>
      <c r="P26" s="317">
        <v>55.64</v>
      </c>
      <c r="Q26" s="317">
        <v>55.64</v>
      </c>
      <c r="R26" s="317">
        <v>55.64</v>
      </c>
      <c r="S26" s="415">
        <v>91401</v>
      </c>
      <c r="T26" s="318" t="s">
        <v>24</v>
      </c>
      <c r="U26" s="420">
        <v>123</v>
      </c>
      <c r="V26" s="416">
        <v>2.6</v>
      </c>
      <c r="W26" s="317">
        <v>92.69</v>
      </c>
      <c r="X26" s="317">
        <v>92.69</v>
      </c>
      <c r="Y26" s="317">
        <v>92.69</v>
      </c>
      <c r="Z26" s="317">
        <v>0</v>
      </c>
      <c r="AA26" s="3" t="s">
        <v>1250</v>
      </c>
    </row>
    <row r="27" spans="1:27" x14ac:dyDescent="0.3">
      <c r="A27" s="10" t="s">
        <v>1224</v>
      </c>
      <c r="B27" s="417" t="s">
        <v>1251</v>
      </c>
      <c r="C27" s="10" t="s">
        <v>1226</v>
      </c>
      <c r="D27" s="415">
        <v>91402</v>
      </c>
      <c r="E27" s="318" t="s">
        <v>24</v>
      </c>
      <c r="F27" s="318">
        <v>20</v>
      </c>
      <c r="G27" s="318">
        <v>21.5</v>
      </c>
      <c r="H27" s="420">
        <v>123</v>
      </c>
      <c r="I27" s="416">
        <v>2.6</v>
      </c>
      <c r="J27" s="318">
        <v>100103</v>
      </c>
      <c r="K27" s="3" t="s">
        <v>1227</v>
      </c>
      <c r="L27" s="421">
        <v>38.590000000000003</v>
      </c>
      <c r="M27" s="414">
        <v>0.94340000000000002</v>
      </c>
      <c r="N27" s="317">
        <f t="shared" si="0"/>
        <v>36.405806000000005</v>
      </c>
      <c r="P27" s="317">
        <v>56.24</v>
      </c>
      <c r="Q27" s="317">
        <v>56.24</v>
      </c>
      <c r="R27" s="317">
        <v>56.24</v>
      </c>
      <c r="S27" s="415">
        <v>91402</v>
      </c>
      <c r="T27" s="318" t="s">
        <v>24</v>
      </c>
      <c r="U27" s="420">
        <v>123</v>
      </c>
      <c r="V27" s="416">
        <v>2.6</v>
      </c>
      <c r="W27" s="317">
        <v>92.65</v>
      </c>
      <c r="X27" s="317">
        <v>92.65</v>
      </c>
      <c r="Y27" s="317">
        <v>92.65</v>
      </c>
      <c r="Z27" s="317">
        <v>0</v>
      </c>
      <c r="AA27" s="3" t="s">
        <v>1250</v>
      </c>
    </row>
    <row r="28" spans="1:27" x14ac:dyDescent="0.3">
      <c r="A28" s="10" t="s">
        <v>1224</v>
      </c>
      <c r="B28" s="417" t="s">
        <v>1252</v>
      </c>
      <c r="C28" s="10" t="s">
        <v>1226</v>
      </c>
      <c r="D28" s="415">
        <v>81401</v>
      </c>
      <c r="E28" s="318" t="s">
        <v>24</v>
      </c>
      <c r="F28" s="318">
        <v>20</v>
      </c>
      <c r="G28" s="318">
        <v>21.5</v>
      </c>
      <c r="H28" s="420">
        <v>232</v>
      </c>
      <c r="I28" s="422">
        <v>1.37</v>
      </c>
      <c r="J28" s="318">
        <v>100103</v>
      </c>
      <c r="K28" s="3" t="s">
        <v>1227</v>
      </c>
      <c r="L28" s="421">
        <v>53.3</v>
      </c>
      <c r="M28" s="414">
        <v>0.94340000000000002</v>
      </c>
      <c r="N28" s="317">
        <f t="shared" si="0"/>
        <v>50.28322</v>
      </c>
      <c r="P28" s="317">
        <v>39.119999999999997</v>
      </c>
      <c r="Q28" s="317">
        <v>39.119999999999997</v>
      </c>
      <c r="R28" s="317">
        <v>39.119999999999997</v>
      </c>
      <c r="S28" s="415">
        <v>81401</v>
      </c>
      <c r="T28" s="318" t="s">
        <v>24</v>
      </c>
      <c r="U28" s="420">
        <v>232</v>
      </c>
      <c r="V28" s="422">
        <v>1.37</v>
      </c>
      <c r="W28" s="317">
        <v>89.4</v>
      </c>
      <c r="X28" s="317">
        <v>89.4</v>
      </c>
      <c r="Y28" s="317">
        <v>89.4</v>
      </c>
      <c r="Z28" s="317">
        <v>0</v>
      </c>
      <c r="AA28" s="3" t="s">
        <v>1253</v>
      </c>
    </row>
    <row r="29" spans="1:27" x14ac:dyDescent="0.3">
      <c r="A29" s="10" t="s">
        <v>1224</v>
      </c>
      <c r="B29" s="417" t="s">
        <v>1254</v>
      </c>
      <c r="C29" s="10" t="s">
        <v>1226</v>
      </c>
      <c r="D29" s="415">
        <v>94403</v>
      </c>
      <c r="E29" s="318" t="s">
        <v>24</v>
      </c>
      <c r="F29" s="318">
        <v>20</v>
      </c>
      <c r="G29" s="318">
        <v>21.5</v>
      </c>
      <c r="H29" s="418">
        <v>76</v>
      </c>
      <c r="I29" s="419">
        <v>4.2</v>
      </c>
      <c r="J29" s="318">
        <v>100103</v>
      </c>
      <c r="K29" s="3" t="s">
        <v>1227</v>
      </c>
      <c r="L29" s="419">
        <v>33.92</v>
      </c>
      <c r="M29" s="414">
        <v>0.94340000000000002</v>
      </c>
      <c r="N29" s="317">
        <f t="shared" si="0"/>
        <v>32.000128000000004</v>
      </c>
      <c r="P29" s="317">
        <v>39.119999999999997</v>
      </c>
      <c r="Q29" s="317">
        <v>39.119999999999997</v>
      </c>
      <c r="R29" s="317">
        <v>39.119999999999997</v>
      </c>
      <c r="S29" s="415">
        <v>94403</v>
      </c>
      <c r="T29" s="318" t="s">
        <v>24</v>
      </c>
      <c r="U29" s="418">
        <v>76</v>
      </c>
      <c r="V29" s="419">
        <v>4.2</v>
      </c>
      <c r="W29" s="317">
        <v>71.12</v>
      </c>
      <c r="X29" s="317">
        <v>71.12</v>
      </c>
      <c r="Y29" s="317">
        <v>71.12</v>
      </c>
      <c r="Z29" s="317">
        <v>0</v>
      </c>
      <c r="AA29" s="3" t="s">
        <v>1255</v>
      </c>
    </row>
    <row r="30" spans="1:27" x14ac:dyDescent="0.3">
      <c r="A30" s="10" t="s">
        <v>1224</v>
      </c>
      <c r="B30" s="423" t="s">
        <v>1256</v>
      </c>
      <c r="C30" s="10" t="s">
        <v>1226</v>
      </c>
      <c r="D30" s="424">
        <v>54409</v>
      </c>
      <c r="E30" s="318" t="s">
        <v>24</v>
      </c>
      <c r="F30" s="318">
        <v>20</v>
      </c>
      <c r="G30" s="318">
        <v>21.5</v>
      </c>
      <c r="H30" s="412">
        <v>107</v>
      </c>
      <c r="I30" s="413">
        <v>3</v>
      </c>
      <c r="J30" s="318">
        <v>100103</v>
      </c>
      <c r="K30" s="3" t="s">
        <v>1227</v>
      </c>
      <c r="L30" s="413">
        <v>14.59</v>
      </c>
      <c r="M30" s="414">
        <v>0.94340000000000002</v>
      </c>
      <c r="N30" s="317">
        <f t="shared" si="0"/>
        <v>13.764206</v>
      </c>
      <c r="P30" s="317">
        <v>39.119999999999997</v>
      </c>
      <c r="Q30" s="317">
        <v>39.119999999999997</v>
      </c>
      <c r="R30" s="317">
        <v>39.119999999999997</v>
      </c>
      <c r="S30" s="424">
        <v>54409</v>
      </c>
      <c r="T30" s="318" t="s">
        <v>24</v>
      </c>
      <c r="U30" s="412">
        <v>107</v>
      </c>
      <c r="V30" s="413">
        <v>3</v>
      </c>
      <c r="W30" s="317">
        <v>52.89</v>
      </c>
      <c r="X30" s="317">
        <v>52.89</v>
      </c>
      <c r="Y30" s="317">
        <v>52.89</v>
      </c>
      <c r="Z30" s="317">
        <v>0</v>
      </c>
      <c r="AA30" s="3"/>
    </row>
    <row r="31" spans="1:27" x14ac:dyDescent="0.3">
      <c r="A31" s="10" t="s">
        <v>1224</v>
      </c>
      <c r="B31" s="423" t="s">
        <v>1257</v>
      </c>
      <c r="C31" s="10" t="s">
        <v>1226</v>
      </c>
      <c r="D31" s="424">
        <v>54427</v>
      </c>
      <c r="E31" s="318" t="s">
        <v>24</v>
      </c>
      <c r="F31" s="318">
        <v>20</v>
      </c>
      <c r="G31" s="318">
        <v>21.5</v>
      </c>
      <c r="H31" s="412">
        <v>107</v>
      </c>
      <c r="I31" s="413">
        <v>3</v>
      </c>
      <c r="J31" s="318">
        <v>100103</v>
      </c>
      <c r="K31" s="3" t="s">
        <v>1227</v>
      </c>
      <c r="L31" s="413">
        <v>14.59</v>
      </c>
      <c r="M31" s="414">
        <v>0.94340000000000002</v>
      </c>
      <c r="N31" s="317">
        <f t="shared" si="0"/>
        <v>13.764206</v>
      </c>
      <c r="P31" s="317">
        <v>39.119999999999997</v>
      </c>
      <c r="Q31" s="317">
        <v>39.119999999999997</v>
      </c>
      <c r="R31" s="317">
        <v>39.119999999999997</v>
      </c>
      <c r="S31" s="424">
        <v>54427</v>
      </c>
      <c r="T31" s="318" t="s">
        <v>24</v>
      </c>
      <c r="U31" s="412">
        <v>107</v>
      </c>
      <c r="V31" s="413">
        <v>3</v>
      </c>
      <c r="W31" s="317">
        <v>52.89</v>
      </c>
      <c r="X31" s="317">
        <v>52.89</v>
      </c>
      <c r="Y31" s="317">
        <v>52.89</v>
      </c>
      <c r="Z31" s="317">
        <v>0</v>
      </c>
      <c r="AA31" s="3"/>
    </row>
    <row r="32" spans="1:27" x14ac:dyDescent="0.3">
      <c r="A32" s="10" t="s">
        <v>1224</v>
      </c>
      <c r="B32" s="423" t="s">
        <v>1258</v>
      </c>
      <c r="C32" s="10" t="s">
        <v>1226</v>
      </c>
      <c r="D32" s="424">
        <v>54410</v>
      </c>
      <c r="E32" s="318" t="s">
        <v>24</v>
      </c>
      <c r="F32" s="318">
        <v>20</v>
      </c>
      <c r="G32" s="318">
        <v>21.5</v>
      </c>
      <c r="H32" s="412">
        <v>107</v>
      </c>
      <c r="I32" s="413">
        <v>3</v>
      </c>
      <c r="J32" s="318">
        <v>100103</v>
      </c>
      <c r="K32" s="3" t="s">
        <v>1227</v>
      </c>
      <c r="L32" s="413">
        <v>14.59</v>
      </c>
      <c r="M32" s="414">
        <v>0.94340000000000002</v>
      </c>
      <c r="N32" s="317">
        <f t="shared" si="0"/>
        <v>13.764206</v>
      </c>
      <c r="P32" s="317">
        <v>39.119999999999997</v>
      </c>
      <c r="Q32" s="317">
        <v>39.119999999999997</v>
      </c>
      <c r="R32" s="317">
        <v>39.119999999999997</v>
      </c>
      <c r="S32" s="424">
        <v>54410</v>
      </c>
      <c r="T32" s="318" t="s">
        <v>24</v>
      </c>
      <c r="U32" s="412">
        <v>107</v>
      </c>
      <c r="V32" s="413">
        <v>3</v>
      </c>
      <c r="W32" s="317">
        <v>52.89</v>
      </c>
      <c r="X32" s="317">
        <v>52.89</v>
      </c>
      <c r="Y32" s="317">
        <v>52.89</v>
      </c>
      <c r="Z32" s="317">
        <v>0</v>
      </c>
      <c r="AA32" s="3"/>
    </row>
    <row r="33" spans="1:27" x14ac:dyDescent="0.3">
      <c r="A33" s="10" t="s">
        <v>1224</v>
      </c>
      <c r="B33" s="423" t="s">
        <v>1259</v>
      </c>
      <c r="C33" s="10" t="s">
        <v>1226</v>
      </c>
      <c r="D33" s="424">
        <v>54453</v>
      </c>
      <c r="E33" s="318" t="s">
        <v>24</v>
      </c>
      <c r="F33" s="318">
        <v>20</v>
      </c>
      <c r="G33" s="318">
        <v>21.5</v>
      </c>
      <c r="H33" s="412">
        <v>107</v>
      </c>
      <c r="I33" s="413">
        <v>3</v>
      </c>
      <c r="J33" s="318">
        <v>100103</v>
      </c>
      <c r="K33" s="3" t="s">
        <v>1227</v>
      </c>
      <c r="L33" s="413">
        <v>14.59</v>
      </c>
      <c r="M33" s="414">
        <v>0.94340000000000002</v>
      </c>
      <c r="N33" s="317">
        <f t="shared" si="0"/>
        <v>13.764206</v>
      </c>
      <c r="P33" s="317">
        <v>39.119999999999997</v>
      </c>
      <c r="Q33" s="317">
        <v>39.119999999999997</v>
      </c>
      <c r="R33" s="317">
        <v>39.119999999999997</v>
      </c>
      <c r="S33" s="424">
        <v>54453</v>
      </c>
      <c r="T33" s="318" t="s">
        <v>24</v>
      </c>
      <c r="U33" s="412">
        <v>107</v>
      </c>
      <c r="V33" s="413">
        <v>3</v>
      </c>
      <c r="W33" s="317">
        <v>52.89</v>
      </c>
      <c r="X33" s="317">
        <v>52.89</v>
      </c>
      <c r="Y33" s="317">
        <v>52.89</v>
      </c>
      <c r="Z33" s="317">
        <v>0</v>
      </c>
      <c r="AA33" s="3"/>
    </row>
    <row r="34" spans="1:27" x14ac:dyDescent="0.3">
      <c r="A34" s="10" t="s">
        <v>1224</v>
      </c>
      <c r="B34" s="423" t="s">
        <v>1260</v>
      </c>
      <c r="C34" s="10" t="s">
        <v>1226</v>
      </c>
      <c r="D34" s="424">
        <v>54411</v>
      </c>
      <c r="E34" s="318" t="s">
        <v>24</v>
      </c>
      <c r="F34" s="318">
        <v>20</v>
      </c>
      <c r="G34" s="318">
        <v>21.5</v>
      </c>
      <c r="H34" s="412">
        <v>214</v>
      </c>
      <c r="I34" s="413">
        <v>1.5</v>
      </c>
      <c r="J34" s="318">
        <v>100103</v>
      </c>
      <c r="K34" s="3" t="s">
        <v>1227</v>
      </c>
      <c r="L34" s="413">
        <v>14.59</v>
      </c>
      <c r="M34" s="414">
        <v>0.94340000000000002</v>
      </c>
      <c r="N34" s="317">
        <f t="shared" si="0"/>
        <v>13.764206</v>
      </c>
      <c r="P34" s="317">
        <v>39.119999999999997</v>
      </c>
      <c r="Q34" s="317">
        <v>39.119999999999997</v>
      </c>
      <c r="R34" s="317">
        <v>39.119999999999997</v>
      </c>
      <c r="S34" s="424">
        <v>54411</v>
      </c>
      <c r="T34" s="318" t="s">
        <v>24</v>
      </c>
      <c r="U34" s="412">
        <v>214</v>
      </c>
      <c r="V34" s="413">
        <v>1.5</v>
      </c>
      <c r="W34" s="317">
        <v>52.89</v>
      </c>
      <c r="X34" s="317">
        <v>52.89</v>
      </c>
      <c r="Y34" s="317">
        <v>52.89</v>
      </c>
      <c r="Z34" s="317">
        <v>0</v>
      </c>
      <c r="AA34" s="3"/>
    </row>
    <row r="35" spans="1:27" x14ac:dyDescent="0.3">
      <c r="A35" s="10" t="s">
        <v>1224</v>
      </c>
      <c r="B35" s="423" t="s">
        <v>1261</v>
      </c>
      <c r="C35" s="10" t="s">
        <v>1226</v>
      </c>
      <c r="D35" s="424">
        <v>54412</v>
      </c>
      <c r="E35" s="318" t="s">
        <v>24</v>
      </c>
      <c r="F35" s="318">
        <v>20</v>
      </c>
      <c r="G35" s="318">
        <v>21.5</v>
      </c>
      <c r="H35" s="412">
        <v>107</v>
      </c>
      <c r="I35" s="413">
        <v>3</v>
      </c>
      <c r="J35" s="318">
        <v>100103</v>
      </c>
      <c r="K35" s="3" t="s">
        <v>1227</v>
      </c>
      <c r="L35" s="413">
        <v>14.59</v>
      </c>
      <c r="M35" s="414">
        <v>0.94340000000000002</v>
      </c>
      <c r="N35" s="317">
        <f t="shared" si="0"/>
        <v>13.764206</v>
      </c>
      <c r="P35" s="317">
        <v>39.119999999999997</v>
      </c>
      <c r="Q35" s="317">
        <v>39.119999999999997</v>
      </c>
      <c r="R35" s="317">
        <v>39.119999999999997</v>
      </c>
      <c r="S35" s="424">
        <v>54412</v>
      </c>
      <c r="T35" s="318" t="s">
        <v>24</v>
      </c>
      <c r="U35" s="412">
        <v>107</v>
      </c>
      <c r="V35" s="413">
        <v>3</v>
      </c>
      <c r="W35" s="317">
        <v>52.89</v>
      </c>
      <c r="X35" s="317">
        <v>52.89</v>
      </c>
      <c r="Y35" s="317">
        <v>52.89</v>
      </c>
      <c r="Z35" s="317">
        <v>0</v>
      </c>
      <c r="AA35" s="3"/>
    </row>
    <row r="36" spans="1:27" x14ac:dyDescent="0.3">
      <c r="A36" s="10" t="s">
        <v>1224</v>
      </c>
      <c r="B36" s="425" t="s">
        <v>1262</v>
      </c>
      <c r="C36" s="10" t="s">
        <v>1226</v>
      </c>
      <c r="D36" s="424">
        <v>54430</v>
      </c>
      <c r="E36" s="318" t="s">
        <v>24</v>
      </c>
      <c r="F36" s="318">
        <v>20</v>
      </c>
      <c r="G36" s="318">
        <v>21.5</v>
      </c>
      <c r="H36" s="412">
        <v>107</v>
      </c>
      <c r="I36" s="413">
        <v>3</v>
      </c>
      <c r="J36" s="318">
        <v>100103</v>
      </c>
      <c r="K36" s="3" t="s">
        <v>1227</v>
      </c>
      <c r="L36" s="413">
        <v>14.59</v>
      </c>
      <c r="M36" s="414">
        <v>0.94340000000000002</v>
      </c>
      <c r="N36" s="317">
        <f t="shared" si="0"/>
        <v>13.764206</v>
      </c>
      <c r="P36" s="317">
        <v>39.119999999999997</v>
      </c>
      <c r="Q36" s="317">
        <v>39.119999999999997</v>
      </c>
      <c r="R36" s="317">
        <v>39.119999999999997</v>
      </c>
      <c r="S36" s="424">
        <v>54430</v>
      </c>
      <c r="T36" s="318" t="s">
        <v>24</v>
      </c>
      <c r="U36" s="412">
        <v>107</v>
      </c>
      <c r="V36" s="413">
        <v>3</v>
      </c>
      <c r="W36" s="317">
        <v>52.89</v>
      </c>
      <c r="X36" s="317">
        <v>52.89</v>
      </c>
      <c r="Y36" s="317">
        <v>52.89</v>
      </c>
      <c r="Z36" s="317">
        <v>0</v>
      </c>
      <c r="AA36" s="3"/>
    </row>
    <row r="37" spans="1:27" x14ac:dyDescent="0.3">
      <c r="A37" s="10" t="s">
        <v>1224</v>
      </c>
      <c r="B37" s="423" t="s">
        <v>1263</v>
      </c>
      <c r="C37" s="10" t="s">
        <v>1226</v>
      </c>
      <c r="D37" s="424">
        <v>54463</v>
      </c>
      <c r="E37" s="318" t="s">
        <v>24</v>
      </c>
      <c r="F37" s="318">
        <v>20</v>
      </c>
      <c r="G37" s="318">
        <v>21.5</v>
      </c>
      <c r="H37" s="412">
        <v>107</v>
      </c>
      <c r="I37" s="413">
        <v>3</v>
      </c>
      <c r="J37" s="318">
        <v>100103</v>
      </c>
      <c r="K37" s="3" t="s">
        <v>1227</v>
      </c>
      <c r="L37" s="413">
        <v>14.59</v>
      </c>
      <c r="M37" s="414">
        <v>0.94340000000000002</v>
      </c>
      <c r="N37" s="317">
        <f t="shared" si="0"/>
        <v>13.764206</v>
      </c>
      <c r="P37" s="317">
        <v>39.119999999999997</v>
      </c>
      <c r="Q37" s="317">
        <v>39.119999999999997</v>
      </c>
      <c r="R37" s="317">
        <v>39.119999999999997</v>
      </c>
      <c r="S37" s="424">
        <v>54463</v>
      </c>
      <c r="T37" s="318" t="s">
        <v>24</v>
      </c>
      <c r="U37" s="412">
        <v>107</v>
      </c>
      <c r="V37" s="413">
        <v>3</v>
      </c>
      <c r="W37" s="317">
        <v>52.89</v>
      </c>
      <c r="X37" s="317">
        <v>52.89</v>
      </c>
      <c r="Y37" s="317">
        <v>52.89</v>
      </c>
      <c r="Z37" s="317">
        <v>0</v>
      </c>
      <c r="AA37" s="3"/>
    </row>
    <row r="38" spans="1:27" x14ac:dyDescent="0.3">
      <c r="A38" s="10" t="s">
        <v>1224</v>
      </c>
      <c r="B38" s="423" t="s">
        <v>1264</v>
      </c>
      <c r="C38" s="10" t="s">
        <v>1226</v>
      </c>
      <c r="D38" s="424">
        <v>54464</v>
      </c>
      <c r="E38" s="318" t="s">
        <v>24</v>
      </c>
      <c r="F38" s="318">
        <v>20</v>
      </c>
      <c r="G38" s="318">
        <v>21.5</v>
      </c>
      <c r="H38" s="412">
        <v>107</v>
      </c>
      <c r="I38" s="413">
        <v>3</v>
      </c>
      <c r="J38" s="318">
        <v>100103</v>
      </c>
      <c r="K38" s="3" t="s">
        <v>1227</v>
      </c>
      <c r="L38" s="413">
        <v>14.59</v>
      </c>
      <c r="M38" s="414">
        <v>0.94340000000000002</v>
      </c>
      <c r="N38" s="317">
        <f t="shared" si="0"/>
        <v>13.764206</v>
      </c>
      <c r="P38" s="317">
        <v>39.119999999999997</v>
      </c>
      <c r="Q38" s="317">
        <v>39.119999999999997</v>
      </c>
      <c r="R38" s="317">
        <v>39.119999999999997</v>
      </c>
      <c r="S38" s="424">
        <v>54464</v>
      </c>
      <c r="T38" s="318" t="s">
        <v>24</v>
      </c>
      <c r="U38" s="412">
        <v>107</v>
      </c>
      <c r="V38" s="413">
        <v>3</v>
      </c>
      <c r="W38" s="317">
        <v>52.89</v>
      </c>
      <c r="X38" s="317">
        <v>52.89</v>
      </c>
      <c r="Y38" s="317">
        <v>52.89</v>
      </c>
      <c r="Z38" s="317">
        <v>0</v>
      </c>
      <c r="AA38" s="3"/>
    </row>
  </sheetData>
  <protectedRanges>
    <protectedRange password="8F60" sqref="Z6" name="Calculations_40"/>
  </protectedRanges>
  <mergeCells count="1">
    <mergeCell ref="P5:Q5"/>
  </mergeCells>
  <conditionalFormatting sqref="D1:D6">
    <cfRule type="duplicateValues" dxfId="236" priority="2"/>
  </conditionalFormatting>
  <conditionalFormatting sqref="T6">
    <cfRule type="duplicateValues" dxfId="235" priority="1"/>
  </conditionalFormatting>
  <conditionalFormatting sqref="E1:E6">
    <cfRule type="duplicateValues" dxfId="234" priority="3"/>
  </conditionalFormatting>
  <conditionalFormatting sqref="T1:T5 S1:S6">
    <cfRule type="duplicateValues" dxfId="233" priority="4"/>
  </conditionalFormatting>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2060"/>
  </sheetPr>
  <dimension ref="A1:T38"/>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0.6640625" style="10" customWidth="1"/>
    <col min="2" max="2" width="124.44140625" style="10" customWidth="1"/>
    <col min="3" max="3" width="13.44140625" style="10" customWidth="1"/>
    <col min="4" max="4" width="10.109375" style="318" bestFit="1" customWidth="1"/>
    <col min="5" max="6" width="10.33203125" style="318" bestFit="1" customWidth="1"/>
    <col min="7" max="7" width="8.44140625" style="318" bestFit="1" customWidth="1"/>
    <col min="8" max="8" width="7.44140625" style="318" bestFit="1" customWidth="1"/>
    <col min="9" max="9" width="9.33203125" style="318"/>
    <col min="10" max="10" width="23.88671875" style="318" bestFit="1" customWidth="1"/>
    <col min="11" max="11" width="20.6640625" style="318" customWidth="1"/>
    <col min="12" max="12" width="21.6640625" style="318" customWidth="1"/>
    <col min="13" max="13" width="20.6640625" style="318" customWidth="1"/>
    <col min="14" max="14" width="10.33203125" style="58" bestFit="1" customWidth="1"/>
    <col min="15" max="16" width="8.5546875" style="317" bestFit="1" customWidth="1"/>
    <col min="17" max="17" width="5.6640625" style="59" customWidth="1"/>
    <col min="18" max="18" width="16" style="317" bestFit="1" customWidth="1"/>
    <col min="19" max="19" width="15.6640625" style="317" bestFit="1" customWidth="1"/>
    <col min="20" max="20" width="54.88671875" style="318"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1265</v>
      </c>
      <c r="L6" s="16" t="s">
        <v>1266</v>
      </c>
      <c r="M6" s="15" t="s">
        <v>1267</v>
      </c>
      <c r="N6" s="24" t="s">
        <v>28</v>
      </c>
      <c r="O6" s="20" t="s">
        <v>12</v>
      </c>
      <c r="P6" s="20" t="s">
        <v>13</v>
      </c>
      <c r="Q6" s="19"/>
      <c r="R6" s="20" t="s">
        <v>16</v>
      </c>
      <c r="S6" s="22" t="s">
        <v>17</v>
      </c>
      <c r="T6" s="15" t="s">
        <v>7</v>
      </c>
    </row>
    <row r="7" spans="1:20" x14ac:dyDescent="0.3">
      <c r="A7" s="10" t="s">
        <v>1224</v>
      </c>
      <c r="B7" s="410" t="s">
        <v>1225</v>
      </c>
      <c r="C7" s="411">
        <v>13408</v>
      </c>
      <c r="D7" s="318" t="s">
        <v>24</v>
      </c>
      <c r="E7" s="318">
        <v>20</v>
      </c>
      <c r="F7" s="318">
        <v>21.5</v>
      </c>
      <c r="G7" s="412">
        <v>78</v>
      </c>
      <c r="H7" s="413">
        <v>4.07</v>
      </c>
      <c r="I7" s="318">
        <v>100103</v>
      </c>
      <c r="J7" s="318" t="s">
        <v>1227</v>
      </c>
      <c r="K7" s="317">
        <v>66.64</v>
      </c>
      <c r="L7" s="317">
        <v>66.64</v>
      </c>
      <c r="M7" s="317">
        <v>66.64</v>
      </c>
      <c r="N7" s="413">
        <v>21.28</v>
      </c>
      <c r="O7" s="414">
        <v>0.94340000000000002</v>
      </c>
      <c r="P7" s="271">
        <f>O7*N7</f>
        <v>20.075552000000002</v>
      </c>
      <c r="R7" s="317">
        <v>1.5</v>
      </c>
      <c r="S7" s="317">
        <v>0</v>
      </c>
      <c r="T7" s="3" t="s">
        <v>1228</v>
      </c>
    </row>
    <row r="8" spans="1:20" x14ac:dyDescent="0.3">
      <c r="A8" s="10" t="s">
        <v>1224</v>
      </c>
      <c r="B8" s="410" t="s">
        <v>1229</v>
      </c>
      <c r="C8" s="411">
        <v>13440</v>
      </c>
      <c r="D8" s="318" t="s">
        <v>24</v>
      </c>
      <c r="E8" s="318">
        <v>20</v>
      </c>
      <c r="F8" s="318">
        <v>21.5</v>
      </c>
      <c r="G8" s="412">
        <v>78</v>
      </c>
      <c r="H8" s="413">
        <v>4.13</v>
      </c>
      <c r="I8" s="318">
        <v>100103</v>
      </c>
      <c r="J8" s="318" t="s">
        <v>1227</v>
      </c>
      <c r="K8" s="317">
        <v>66.64</v>
      </c>
      <c r="L8" s="317">
        <v>66.64</v>
      </c>
      <c r="M8" s="317">
        <v>66.64</v>
      </c>
      <c r="N8" s="413">
        <v>21.28</v>
      </c>
      <c r="O8" s="414">
        <v>0.94340000000000002</v>
      </c>
      <c r="P8" s="271">
        <f t="shared" ref="P8:P38" si="0">O8*N8</f>
        <v>20.075552000000002</v>
      </c>
      <c r="S8" s="317">
        <v>0</v>
      </c>
      <c r="T8" s="3" t="s">
        <v>1230</v>
      </c>
    </row>
    <row r="9" spans="1:20" x14ac:dyDescent="0.3">
      <c r="A9" s="10" t="s">
        <v>1224</v>
      </c>
      <c r="B9" s="410" t="s">
        <v>1231</v>
      </c>
      <c r="C9" s="411">
        <v>13410</v>
      </c>
      <c r="D9" s="318" t="s">
        <v>24</v>
      </c>
      <c r="E9" s="318">
        <v>20</v>
      </c>
      <c r="F9" s="318">
        <v>21.5</v>
      </c>
      <c r="G9" s="412">
        <v>77</v>
      </c>
      <c r="H9" s="413">
        <v>4.18</v>
      </c>
      <c r="I9" s="318">
        <v>100103</v>
      </c>
      <c r="J9" s="318" t="s">
        <v>1227</v>
      </c>
      <c r="K9" s="317">
        <v>66.64</v>
      </c>
      <c r="L9" s="317">
        <v>66.64</v>
      </c>
      <c r="M9" s="317">
        <v>66.64</v>
      </c>
      <c r="N9" s="413">
        <v>21.28</v>
      </c>
      <c r="O9" s="414">
        <v>0.94340000000000002</v>
      </c>
      <c r="P9" s="271">
        <f t="shared" si="0"/>
        <v>20.075552000000002</v>
      </c>
      <c r="S9" s="317">
        <v>0</v>
      </c>
      <c r="T9" s="3" t="s">
        <v>1230</v>
      </c>
    </row>
    <row r="10" spans="1:20" x14ac:dyDescent="0.3">
      <c r="A10" s="10" t="s">
        <v>1224</v>
      </c>
      <c r="B10" s="410" t="s">
        <v>1232</v>
      </c>
      <c r="C10" s="411">
        <v>13443</v>
      </c>
      <c r="D10" s="318" t="s">
        <v>24</v>
      </c>
      <c r="E10" s="318">
        <v>20</v>
      </c>
      <c r="F10" s="318">
        <v>21.5</v>
      </c>
      <c r="G10" s="412">
        <v>77</v>
      </c>
      <c r="H10" s="413">
        <v>4.16</v>
      </c>
      <c r="I10" s="318">
        <v>100103</v>
      </c>
      <c r="J10" s="318" t="s">
        <v>1227</v>
      </c>
      <c r="K10" s="317">
        <v>66.64</v>
      </c>
      <c r="L10" s="317">
        <v>66.64</v>
      </c>
      <c r="M10" s="317">
        <v>66.64</v>
      </c>
      <c r="N10" s="413">
        <v>21.28</v>
      </c>
      <c r="O10" s="414">
        <v>0.94340000000000002</v>
      </c>
      <c r="P10" s="271">
        <f t="shared" si="0"/>
        <v>20.075552000000002</v>
      </c>
      <c r="S10" s="317">
        <v>0</v>
      </c>
      <c r="T10" s="3" t="s">
        <v>1230</v>
      </c>
    </row>
    <row r="11" spans="1:20" x14ac:dyDescent="0.3">
      <c r="A11" s="10" t="s">
        <v>1224</v>
      </c>
      <c r="B11" s="410" t="s">
        <v>1233</v>
      </c>
      <c r="C11" s="411">
        <v>13415</v>
      </c>
      <c r="D11" s="318" t="s">
        <v>24</v>
      </c>
      <c r="E11" s="318">
        <v>20</v>
      </c>
      <c r="F11" s="318">
        <v>21.5</v>
      </c>
      <c r="G11" s="412">
        <v>160</v>
      </c>
      <c r="H11" s="413">
        <v>1.97</v>
      </c>
      <c r="I11" s="318">
        <v>100103</v>
      </c>
      <c r="J11" s="318" t="s">
        <v>1227</v>
      </c>
      <c r="K11" s="317">
        <v>73.7</v>
      </c>
      <c r="L11" s="317">
        <v>73.7</v>
      </c>
      <c r="M11" s="317">
        <v>73.7</v>
      </c>
      <c r="N11" s="413">
        <v>21.28</v>
      </c>
      <c r="O11" s="414">
        <v>0.94340000000000002</v>
      </c>
      <c r="P11" s="271">
        <f t="shared" si="0"/>
        <v>20.075552000000002</v>
      </c>
      <c r="S11" s="317">
        <v>0</v>
      </c>
      <c r="T11" s="3" t="s">
        <v>1228</v>
      </c>
    </row>
    <row r="12" spans="1:20" x14ac:dyDescent="0.3">
      <c r="A12" s="10" t="s">
        <v>1224</v>
      </c>
      <c r="B12" s="410" t="s">
        <v>1234</v>
      </c>
      <c r="C12" s="411">
        <v>13441</v>
      </c>
      <c r="D12" s="318" t="s">
        <v>24</v>
      </c>
      <c r="E12" s="318">
        <v>20</v>
      </c>
      <c r="F12" s="318">
        <v>21.5</v>
      </c>
      <c r="G12" s="412">
        <v>156</v>
      </c>
      <c r="H12" s="413">
        <v>2.0699999999999998</v>
      </c>
      <c r="I12" s="318">
        <v>100103</v>
      </c>
      <c r="J12" s="318" t="s">
        <v>1227</v>
      </c>
      <c r="K12" s="317">
        <v>73.7</v>
      </c>
      <c r="L12" s="317">
        <v>73.7</v>
      </c>
      <c r="M12" s="317">
        <v>73.7</v>
      </c>
      <c r="N12" s="413">
        <v>21.28</v>
      </c>
      <c r="O12" s="414">
        <v>0.94340000000000002</v>
      </c>
      <c r="P12" s="271">
        <f t="shared" si="0"/>
        <v>20.075552000000002</v>
      </c>
      <c r="S12" s="317">
        <v>0</v>
      </c>
      <c r="T12" s="3" t="s">
        <v>1230</v>
      </c>
    </row>
    <row r="13" spans="1:20" x14ac:dyDescent="0.3">
      <c r="A13" s="10" t="s">
        <v>1224</v>
      </c>
      <c r="B13" s="410" t="s">
        <v>1235</v>
      </c>
      <c r="C13" s="411">
        <v>13444</v>
      </c>
      <c r="D13" s="318" t="s">
        <v>24</v>
      </c>
      <c r="E13" s="318">
        <v>20</v>
      </c>
      <c r="F13" s="318">
        <v>21.5</v>
      </c>
      <c r="G13" s="412">
        <v>160</v>
      </c>
      <c r="H13" s="413">
        <v>2.02</v>
      </c>
      <c r="I13" s="318">
        <v>100103</v>
      </c>
      <c r="J13" s="318" t="s">
        <v>1227</v>
      </c>
      <c r="K13" s="317">
        <v>73.7</v>
      </c>
      <c r="L13" s="317">
        <v>73.7</v>
      </c>
      <c r="M13" s="317">
        <v>73.7</v>
      </c>
      <c r="N13" s="413">
        <v>21.28</v>
      </c>
      <c r="O13" s="414">
        <v>0.94340000000000002</v>
      </c>
      <c r="P13" s="271">
        <f t="shared" si="0"/>
        <v>20.075552000000002</v>
      </c>
      <c r="S13" s="317">
        <v>0</v>
      </c>
      <c r="T13" s="3" t="s">
        <v>1230</v>
      </c>
    </row>
    <row r="14" spans="1:20" x14ac:dyDescent="0.3">
      <c r="A14" s="10" t="s">
        <v>1224</v>
      </c>
      <c r="B14" s="410" t="s">
        <v>1236</v>
      </c>
      <c r="C14" s="411">
        <v>23403</v>
      </c>
      <c r="D14" s="318" t="s">
        <v>24</v>
      </c>
      <c r="E14" s="318">
        <v>20</v>
      </c>
      <c r="F14" s="318">
        <v>21.5</v>
      </c>
      <c r="G14" s="412">
        <v>78</v>
      </c>
      <c r="H14" s="413">
        <v>4.08</v>
      </c>
      <c r="I14" s="318">
        <v>100103</v>
      </c>
      <c r="J14" s="318" t="s">
        <v>1227</v>
      </c>
      <c r="K14" s="317">
        <v>66.64</v>
      </c>
      <c r="L14" s="317">
        <v>66.64</v>
      </c>
      <c r="M14" s="317">
        <v>66.64</v>
      </c>
      <c r="N14" s="413">
        <v>21.28</v>
      </c>
      <c r="O14" s="414">
        <v>0.94340000000000002</v>
      </c>
      <c r="P14" s="271">
        <f t="shared" si="0"/>
        <v>20.075552000000002</v>
      </c>
      <c r="S14" s="317">
        <v>0</v>
      </c>
      <c r="T14" s="3" t="s">
        <v>1228</v>
      </c>
    </row>
    <row r="15" spans="1:20" x14ac:dyDescent="0.3">
      <c r="A15" s="10" t="s">
        <v>1224</v>
      </c>
      <c r="B15" s="410" t="s">
        <v>1237</v>
      </c>
      <c r="C15" s="411">
        <v>23415</v>
      </c>
      <c r="D15" s="318" t="s">
        <v>24</v>
      </c>
      <c r="E15" s="318">
        <v>20</v>
      </c>
      <c r="F15" s="318">
        <v>21.5</v>
      </c>
      <c r="G15" s="412">
        <v>78</v>
      </c>
      <c r="H15" s="413">
        <v>4.12</v>
      </c>
      <c r="I15" s="318">
        <v>100103</v>
      </c>
      <c r="J15" s="318" t="s">
        <v>1227</v>
      </c>
      <c r="K15" s="317">
        <v>66.64</v>
      </c>
      <c r="L15" s="317">
        <v>66.64</v>
      </c>
      <c r="M15" s="317">
        <v>66.64</v>
      </c>
      <c r="N15" s="413">
        <v>21.28</v>
      </c>
      <c r="O15" s="414">
        <v>0.94340000000000002</v>
      </c>
      <c r="P15" s="271">
        <f t="shared" si="0"/>
        <v>20.075552000000002</v>
      </c>
      <c r="S15" s="317">
        <v>0</v>
      </c>
      <c r="T15" s="3" t="s">
        <v>1230</v>
      </c>
    </row>
    <row r="16" spans="1:20" x14ac:dyDescent="0.3">
      <c r="A16" s="10" t="s">
        <v>1224</v>
      </c>
      <c r="B16" s="410" t="s">
        <v>1238</v>
      </c>
      <c r="C16" s="415">
        <v>23404</v>
      </c>
      <c r="D16" s="318" t="s">
        <v>24</v>
      </c>
      <c r="E16" s="318">
        <v>20</v>
      </c>
      <c r="F16" s="318">
        <v>21.5</v>
      </c>
      <c r="G16" s="412">
        <v>78</v>
      </c>
      <c r="H16" s="416">
        <v>4.2</v>
      </c>
      <c r="I16" s="318">
        <v>100103</v>
      </c>
      <c r="J16" s="318" t="s">
        <v>1227</v>
      </c>
      <c r="K16" s="317">
        <v>66.64</v>
      </c>
      <c r="L16" s="317">
        <v>66.64</v>
      </c>
      <c r="M16" s="317">
        <v>66.64</v>
      </c>
      <c r="N16" s="413">
        <v>21.28</v>
      </c>
      <c r="O16" s="414">
        <v>0.94340000000000002</v>
      </c>
      <c r="P16" s="271">
        <f t="shared" si="0"/>
        <v>20.075552000000002</v>
      </c>
      <c r="S16" s="317">
        <v>0</v>
      </c>
      <c r="T16" s="3" t="s">
        <v>1230</v>
      </c>
    </row>
    <row r="17" spans="1:20" x14ac:dyDescent="0.3">
      <c r="A17" s="10" t="s">
        <v>1224</v>
      </c>
      <c r="B17" s="410" t="s">
        <v>1239</v>
      </c>
      <c r="C17" s="411">
        <v>23417</v>
      </c>
      <c r="D17" s="318" t="s">
        <v>24</v>
      </c>
      <c r="E17" s="318">
        <v>20</v>
      </c>
      <c r="F17" s="318">
        <v>21.5</v>
      </c>
      <c r="G17" s="412">
        <v>77</v>
      </c>
      <c r="H17" s="413">
        <v>4.2</v>
      </c>
      <c r="I17" s="318">
        <v>100103</v>
      </c>
      <c r="J17" s="318" t="s">
        <v>1227</v>
      </c>
      <c r="K17" s="317">
        <v>66.64</v>
      </c>
      <c r="L17" s="317">
        <v>66.64</v>
      </c>
      <c r="M17" s="317">
        <v>66.64</v>
      </c>
      <c r="N17" s="413">
        <v>21.28</v>
      </c>
      <c r="O17" s="414">
        <v>0.94340000000000002</v>
      </c>
      <c r="P17" s="271">
        <f t="shared" si="0"/>
        <v>20.075552000000002</v>
      </c>
      <c r="S17" s="317">
        <v>0</v>
      </c>
      <c r="T17" s="3" t="s">
        <v>1230</v>
      </c>
    </row>
    <row r="18" spans="1:20" x14ac:dyDescent="0.3">
      <c r="A18" s="10" t="s">
        <v>1224</v>
      </c>
      <c r="B18" s="410" t="s">
        <v>1240</v>
      </c>
      <c r="C18" s="411">
        <v>43403</v>
      </c>
      <c r="D18" s="318" t="s">
        <v>24</v>
      </c>
      <c r="E18" s="318">
        <v>20</v>
      </c>
      <c r="F18" s="318">
        <v>21.5</v>
      </c>
      <c r="G18" s="412">
        <v>80</v>
      </c>
      <c r="H18" s="413">
        <v>3.94</v>
      </c>
      <c r="I18" s="318">
        <v>100103</v>
      </c>
      <c r="J18" s="318" t="s">
        <v>1227</v>
      </c>
      <c r="K18" s="317">
        <v>73.7</v>
      </c>
      <c r="L18" s="317">
        <v>73.7</v>
      </c>
      <c r="M18" s="317">
        <v>73.7</v>
      </c>
      <c r="N18" s="413">
        <v>21.28</v>
      </c>
      <c r="O18" s="414">
        <v>0.94340000000000002</v>
      </c>
      <c r="P18" s="271">
        <f t="shared" si="0"/>
        <v>20.075552000000002</v>
      </c>
      <c r="S18" s="317">
        <v>0</v>
      </c>
      <c r="T18" s="3" t="s">
        <v>1228</v>
      </c>
    </row>
    <row r="19" spans="1:20" x14ac:dyDescent="0.3">
      <c r="A19" s="10" t="s">
        <v>1224</v>
      </c>
      <c r="B19" s="410" t="s">
        <v>1241</v>
      </c>
      <c r="C19" s="411">
        <v>43424</v>
      </c>
      <c r="D19" s="318" t="s">
        <v>24</v>
      </c>
      <c r="E19" s="318">
        <v>20</v>
      </c>
      <c r="F19" s="318">
        <v>21.5</v>
      </c>
      <c r="G19" s="412">
        <v>78</v>
      </c>
      <c r="H19" s="413">
        <v>4.1399999999999997</v>
      </c>
      <c r="I19" s="318">
        <v>100103</v>
      </c>
      <c r="J19" s="318" t="s">
        <v>1227</v>
      </c>
      <c r="K19" s="317">
        <v>73.7</v>
      </c>
      <c r="L19" s="317">
        <v>73.7</v>
      </c>
      <c r="M19" s="317">
        <v>73.7</v>
      </c>
      <c r="N19" s="413">
        <v>21.28</v>
      </c>
      <c r="O19" s="414">
        <v>0.94340000000000002</v>
      </c>
      <c r="P19" s="271">
        <f t="shared" si="0"/>
        <v>20.075552000000002</v>
      </c>
      <c r="S19" s="317">
        <v>0</v>
      </c>
      <c r="T19" s="3" t="s">
        <v>1230</v>
      </c>
    </row>
    <row r="20" spans="1:20" x14ac:dyDescent="0.3">
      <c r="A20" s="10" t="s">
        <v>1224</v>
      </c>
      <c r="B20" s="410" t="s">
        <v>1242</v>
      </c>
      <c r="C20" s="411">
        <v>43404</v>
      </c>
      <c r="D20" s="318" t="s">
        <v>24</v>
      </c>
      <c r="E20" s="318">
        <v>20</v>
      </c>
      <c r="F20" s="318">
        <v>21.5</v>
      </c>
      <c r="G20" s="412">
        <v>80</v>
      </c>
      <c r="H20" s="413">
        <v>4.04</v>
      </c>
      <c r="I20" s="318">
        <v>100103</v>
      </c>
      <c r="J20" s="318" t="s">
        <v>1227</v>
      </c>
      <c r="K20" s="317">
        <v>73.7</v>
      </c>
      <c r="L20" s="317">
        <v>73.7</v>
      </c>
      <c r="M20" s="317">
        <v>73.7</v>
      </c>
      <c r="N20" s="413">
        <v>21.28</v>
      </c>
      <c r="O20" s="414">
        <v>0.94340000000000002</v>
      </c>
      <c r="P20" s="271">
        <f t="shared" si="0"/>
        <v>20.075552000000002</v>
      </c>
      <c r="S20" s="317">
        <v>0</v>
      </c>
      <c r="T20" s="3" t="s">
        <v>1230</v>
      </c>
    </row>
    <row r="21" spans="1:20" x14ac:dyDescent="0.3">
      <c r="A21" s="10" t="s">
        <v>1224</v>
      </c>
      <c r="B21" s="417" t="s">
        <v>1243</v>
      </c>
      <c r="C21" s="411">
        <v>54487</v>
      </c>
      <c r="D21" s="318" t="s">
        <v>24</v>
      </c>
      <c r="E21" s="318">
        <v>20</v>
      </c>
      <c r="F21" s="318">
        <v>21.5</v>
      </c>
      <c r="G21" s="418">
        <v>76</v>
      </c>
      <c r="H21" s="419">
        <v>4.2</v>
      </c>
      <c r="I21" s="318">
        <v>100103</v>
      </c>
      <c r="J21" s="318" t="s">
        <v>1227</v>
      </c>
      <c r="K21" s="317">
        <v>59.2</v>
      </c>
      <c r="L21" s="317">
        <v>59.2</v>
      </c>
      <c r="M21" s="317">
        <v>59.2</v>
      </c>
      <c r="N21" s="413">
        <v>21.28</v>
      </c>
      <c r="O21" s="414">
        <v>0.94340000000000002</v>
      </c>
      <c r="P21" s="271">
        <f t="shared" si="0"/>
        <v>20.075552000000002</v>
      </c>
      <c r="S21" s="317">
        <v>0</v>
      </c>
      <c r="T21" s="3" t="s">
        <v>1244</v>
      </c>
    </row>
    <row r="22" spans="1:20" x14ac:dyDescent="0.3">
      <c r="A22" s="10" t="s">
        <v>1224</v>
      </c>
      <c r="B22" s="417" t="s">
        <v>1245</v>
      </c>
      <c r="C22" s="411">
        <v>54485</v>
      </c>
      <c r="D22" s="318" t="s">
        <v>24</v>
      </c>
      <c r="E22" s="318">
        <v>20</v>
      </c>
      <c r="F22" s="318">
        <v>21.5</v>
      </c>
      <c r="G22" s="418">
        <v>76</v>
      </c>
      <c r="H22" s="419">
        <v>4.2300000000000004</v>
      </c>
      <c r="I22" s="318">
        <v>100103</v>
      </c>
      <c r="J22" s="318" t="s">
        <v>1227</v>
      </c>
      <c r="K22" s="317">
        <v>59.2</v>
      </c>
      <c r="L22" s="317">
        <v>59.2</v>
      </c>
      <c r="M22" s="317">
        <v>59.2</v>
      </c>
      <c r="N22" s="413">
        <v>21.28</v>
      </c>
      <c r="O22" s="414">
        <v>0.94340000000000002</v>
      </c>
      <c r="P22" s="271">
        <f t="shared" si="0"/>
        <v>20.075552000000002</v>
      </c>
      <c r="S22" s="317">
        <v>0</v>
      </c>
      <c r="T22" s="3" t="s">
        <v>1244</v>
      </c>
    </row>
    <row r="23" spans="1:20" x14ac:dyDescent="0.3">
      <c r="A23" s="10" t="s">
        <v>1224</v>
      </c>
      <c r="B23" s="417" t="s">
        <v>1246</v>
      </c>
      <c r="C23" s="411">
        <v>54497</v>
      </c>
      <c r="D23" s="318" t="s">
        <v>24</v>
      </c>
      <c r="E23" s="318">
        <v>20</v>
      </c>
      <c r="F23" s="318">
        <v>21.5</v>
      </c>
      <c r="G23" s="418">
        <v>77</v>
      </c>
      <c r="H23" s="419">
        <v>4.2300000000000004</v>
      </c>
      <c r="I23" s="318">
        <v>100103</v>
      </c>
      <c r="J23" s="318" t="s">
        <v>1227</v>
      </c>
      <c r="K23" s="317">
        <v>59.2</v>
      </c>
      <c r="L23" s="317">
        <v>59.2</v>
      </c>
      <c r="M23" s="317">
        <v>59.2</v>
      </c>
      <c r="N23" s="413">
        <v>21.28</v>
      </c>
      <c r="O23" s="414">
        <v>0.94340000000000002</v>
      </c>
      <c r="P23" s="271">
        <f t="shared" si="0"/>
        <v>20.075552000000002</v>
      </c>
      <c r="S23" s="317">
        <v>0</v>
      </c>
      <c r="T23" s="3" t="s">
        <v>1244</v>
      </c>
    </row>
    <row r="24" spans="1:20" x14ac:dyDescent="0.3">
      <c r="A24" s="10" t="s">
        <v>1224</v>
      </c>
      <c r="B24" s="417" t="s">
        <v>1247</v>
      </c>
      <c r="C24" s="411">
        <v>54486</v>
      </c>
      <c r="D24" s="318" t="s">
        <v>24</v>
      </c>
      <c r="E24" s="318">
        <v>20</v>
      </c>
      <c r="F24" s="318">
        <v>21.5</v>
      </c>
      <c r="G24" s="418">
        <v>78</v>
      </c>
      <c r="H24" s="419">
        <v>4.1900000000000004</v>
      </c>
      <c r="I24" s="318">
        <v>100103</v>
      </c>
      <c r="J24" s="318" t="s">
        <v>1227</v>
      </c>
      <c r="K24" s="317">
        <v>59.2</v>
      </c>
      <c r="L24" s="317">
        <v>59.2</v>
      </c>
      <c r="M24" s="317">
        <v>59.2</v>
      </c>
      <c r="N24" s="413">
        <v>21.28</v>
      </c>
      <c r="O24" s="414">
        <v>0.94340000000000002</v>
      </c>
      <c r="P24" s="271">
        <f t="shared" si="0"/>
        <v>20.075552000000002</v>
      </c>
      <c r="S24" s="317">
        <v>0</v>
      </c>
      <c r="T24" s="3" t="s">
        <v>1244</v>
      </c>
    </row>
    <row r="25" spans="1:20" x14ac:dyDescent="0.3">
      <c r="A25" s="10" t="s">
        <v>1224</v>
      </c>
      <c r="B25" s="417" t="s">
        <v>1248</v>
      </c>
      <c r="C25" s="411">
        <v>54496</v>
      </c>
      <c r="D25" s="318" t="s">
        <v>24</v>
      </c>
      <c r="E25" s="318">
        <v>20</v>
      </c>
      <c r="F25" s="318">
        <v>21.5</v>
      </c>
      <c r="G25" s="418">
        <v>78</v>
      </c>
      <c r="H25" s="419">
        <v>4.18</v>
      </c>
      <c r="I25" s="318">
        <v>100103</v>
      </c>
      <c r="J25" s="318" t="s">
        <v>1227</v>
      </c>
      <c r="K25" s="317">
        <v>59.2</v>
      </c>
      <c r="L25" s="317">
        <v>59.2</v>
      </c>
      <c r="M25" s="317">
        <v>59.2</v>
      </c>
      <c r="N25" s="413">
        <v>21.28</v>
      </c>
      <c r="O25" s="414">
        <v>0.94340000000000002</v>
      </c>
      <c r="P25" s="271">
        <f t="shared" si="0"/>
        <v>20.075552000000002</v>
      </c>
      <c r="S25" s="317">
        <v>0</v>
      </c>
      <c r="T25" s="3" t="s">
        <v>1244</v>
      </c>
    </row>
    <row r="26" spans="1:20" x14ac:dyDescent="0.3">
      <c r="A26" s="10" t="s">
        <v>1224</v>
      </c>
      <c r="B26" s="417" t="s">
        <v>1249</v>
      </c>
      <c r="C26" s="415">
        <v>91401</v>
      </c>
      <c r="D26" s="318" t="s">
        <v>24</v>
      </c>
      <c r="E26" s="318">
        <v>20</v>
      </c>
      <c r="F26" s="318">
        <v>21.5</v>
      </c>
      <c r="G26" s="420">
        <v>123</v>
      </c>
      <c r="H26" s="416">
        <v>2.6</v>
      </c>
      <c r="I26" s="318">
        <v>100103</v>
      </c>
      <c r="J26" s="318" t="s">
        <v>1227</v>
      </c>
      <c r="K26" s="317">
        <v>92.69</v>
      </c>
      <c r="L26" s="317">
        <v>92.69</v>
      </c>
      <c r="M26" s="317">
        <v>92.69</v>
      </c>
      <c r="N26" s="421">
        <v>39.270000000000003</v>
      </c>
      <c r="O26" s="414">
        <v>0.94340000000000002</v>
      </c>
      <c r="P26" s="271">
        <f t="shared" si="0"/>
        <v>37.047318000000004</v>
      </c>
      <c r="S26" s="317">
        <v>0</v>
      </c>
      <c r="T26" s="3" t="s">
        <v>1250</v>
      </c>
    </row>
    <row r="27" spans="1:20" x14ac:dyDescent="0.3">
      <c r="A27" s="10" t="s">
        <v>1224</v>
      </c>
      <c r="B27" s="417" t="s">
        <v>1251</v>
      </c>
      <c r="C27" s="415">
        <v>91402</v>
      </c>
      <c r="D27" s="318" t="s">
        <v>24</v>
      </c>
      <c r="E27" s="318">
        <v>20</v>
      </c>
      <c r="F27" s="318">
        <v>21.5</v>
      </c>
      <c r="G27" s="420">
        <v>123</v>
      </c>
      <c r="H27" s="416">
        <v>2.6</v>
      </c>
      <c r="I27" s="318">
        <v>100103</v>
      </c>
      <c r="J27" s="318" t="s">
        <v>1227</v>
      </c>
      <c r="K27" s="317">
        <v>92.65</v>
      </c>
      <c r="L27" s="317">
        <v>92.65</v>
      </c>
      <c r="M27" s="317">
        <v>92.65</v>
      </c>
      <c r="N27" s="421">
        <v>38.590000000000003</v>
      </c>
      <c r="O27" s="414">
        <v>0.94340000000000002</v>
      </c>
      <c r="P27" s="271">
        <f t="shared" si="0"/>
        <v>36.405806000000005</v>
      </c>
      <c r="S27" s="317">
        <v>0</v>
      </c>
      <c r="T27" s="3" t="s">
        <v>1250</v>
      </c>
    </row>
    <row r="28" spans="1:20" x14ac:dyDescent="0.3">
      <c r="A28" s="10" t="s">
        <v>1224</v>
      </c>
      <c r="B28" s="417" t="s">
        <v>1252</v>
      </c>
      <c r="C28" s="415">
        <v>81401</v>
      </c>
      <c r="D28" s="318" t="s">
        <v>24</v>
      </c>
      <c r="E28" s="318">
        <v>20</v>
      </c>
      <c r="F28" s="318">
        <v>21.5</v>
      </c>
      <c r="G28" s="420">
        <v>232</v>
      </c>
      <c r="H28" s="422">
        <v>1.37</v>
      </c>
      <c r="I28" s="318">
        <v>100103</v>
      </c>
      <c r="J28" s="318" t="s">
        <v>1227</v>
      </c>
      <c r="K28" s="317">
        <v>89.4</v>
      </c>
      <c r="L28" s="317">
        <v>89.4</v>
      </c>
      <c r="M28" s="317">
        <v>89.4</v>
      </c>
      <c r="N28" s="421">
        <v>53.3</v>
      </c>
      <c r="O28" s="414">
        <v>0.94340000000000002</v>
      </c>
      <c r="P28" s="271">
        <f t="shared" si="0"/>
        <v>50.28322</v>
      </c>
      <c r="S28" s="317">
        <v>0</v>
      </c>
      <c r="T28" s="3" t="s">
        <v>1253</v>
      </c>
    </row>
    <row r="29" spans="1:20" x14ac:dyDescent="0.3">
      <c r="A29" s="10" t="s">
        <v>1224</v>
      </c>
      <c r="B29" s="417" t="s">
        <v>1254</v>
      </c>
      <c r="C29" s="415">
        <v>94403</v>
      </c>
      <c r="D29" s="318" t="s">
        <v>24</v>
      </c>
      <c r="E29" s="318">
        <v>20</v>
      </c>
      <c r="F29" s="318">
        <v>21.5</v>
      </c>
      <c r="G29" s="418">
        <v>76</v>
      </c>
      <c r="H29" s="419">
        <v>4.2</v>
      </c>
      <c r="I29" s="318">
        <v>100103</v>
      </c>
      <c r="J29" s="318" t="s">
        <v>1227</v>
      </c>
      <c r="K29" s="317">
        <v>71.12</v>
      </c>
      <c r="L29" s="317">
        <v>71.12</v>
      </c>
      <c r="M29" s="317">
        <v>71.12</v>
      </c>
      <c r="N29" s="419">
        <v>33.92</v>
      </c>
      <c r="O29" s="414">
        <v>0.94340000000000002</v>
      </c>
      <c r="P29" s="271">
        <f t="shared" si="0"/>
        <v>32.000128000000004</v>
      </c>
      <c r="S29" s="317">
        <v>0</v>
      </c>
      <c r="T29" s="3" t="s">
        <v>1255</v>
      </c>
    </row>
    <row r="30" spans="1:20" x14ac:dyDescent="0.3">
      <c r="A30" s="10" t="s">
        <v>1224</v>
      </c>
      <c r="B30" s="423" t="s">
        <v>1256</v>
      </c>
      <c r="C30" s="424">
        <v>54409</v>
      </c>
      <c r="D30" s="318" t="s">
        <v>24</v>
      </c>
      <c r="E30" s="318">
        <v>20</v>
      </c>
      <c r="F30" s="318">
        <v>21.5</v>
      </c>
      <c r="G30" s="412">
        <v>107</v>
      </c>
      <c r="H30" s="413">
        <v>3</v>
      </c>
      <c r="I30" s="318">
        <v>100103</v>
      </c>
      <c r="J30" s="318" t="s">
        <v>1227</v>
      </c>
      <c r="K30" s="317">
        <v>52.89</v>
      </c>
      <c r="L30" s="317">
        <v>52.89</v>
      </c>
      <c r="M30" s="317">
        <v>52.89</v>
      </c>
      <c r="N30" s="413">
        <v>14.59</v>
      </c>
      <c r="O30" s="414">
        <v>0.94340000000000002</v>
      </c>
      <c r="P30" s="271">
        <f t="shared" si="0"/>
        <v>13.764206</v>
      </c>
      <c r="S30" s="317">
        <v>0</v>
      </c>
      <c r="T30" s="3"/>
    </row>
    <row r="31" spans="1:20" x14ac:dyDescent="0.3">
      <c r="A31" s="10" t="s">
        <v>1224</v>
      </c>
      <c r="B31" s="423" t="s">
        <v>1257</v>
      </c>
      <c r="C31" s="424">
        <v>54427</v>
      </c>
      <c r="D31" s="318" t="s">
        <v>24</v>
      </c>
      <c r="E31" s="318">
        <v>20</v>
      </c>
      <c r="F31" s="318">
        <v>21.5</v>
      </c>
      <c r="G31" s="412">
        <v>107</v>
      </c>
      <c r="H31" s="413">
        <v>3</v>
      </c>
      <c r="I31" s="318">
        <v>100103</v>
      </c>
      <c r="J31" s="318" t="s">
        <v>1227</v>
      </c>
      <c r="K31" s="317">
        <v>52.89</v>
      </c>
      <c r="L31" s="317">
        <v>52.89</v>
      </c>
      <c r="M31" s="317">
        <v>52.89</v>
      </c>
      <c r="N31" s="413">
        <v>14.59</v>
      </c>
      <c r="O31" s="414">
        <v>0.94340000000000002</v>
      </c>
      <c r="P31" s="271">
        <f t="shared" si="0"/>
        <v>13.764206</v>
      </c>
      <c r="S31" s="317">
        <v>0</v>
      </c>
      <c r="T31" s="3"/>
    </row>
    <row r="32" spans="1:20" x14ac:dyDescent="0.3">
      <c r="A32" s="10" t="s">
        <v>1224</v>
      </c>
      <c r="B32" s="423" t="s">
        <v>1258</v>
      </c>
      <c r="C32" s="424">
        <v>54410</v>
      </c>
      <c r="D32" s="318" t="s">
        <v>24</v>
      </c>
      <c r="E32" s="318">
        <v>20</v>
      </c>
      <c r="F32" s="318">
        <v>21.5</v>
      </c>
      <c r="G32" s="412">
        <v>107</v>
      </c>
      <c r="H32" s="413">
        <v>3</v>
      </c>
      <c r="I32" s="318">
        <v>100103</v>
      </c>
      <c r="J32" s="318" t="s">
        <v>1227</v>
      </c>
      <c r="K32" s="317">
        <v>52.89</v>
      </c>
      <c r="L32" s="317">
        <v>52.89</v>
      </c>
      <c r="M32" s="317">
        <v>52.89</v>
      </c>
      <c r="N32" s="413">
        <v>14.59</v>
      </c>
      <c r="O32" s="414">
        <v>0.94340000000000002</v>
      </c>
      <c r="P32" s="271">
        <f t="shared" si="0"/>
        <v>13.764206</v>
      </c>
      <c r="S32" s="317">
        <v>0</v>
      </c>
      <c r="T32" s="3"/>
    </row>
    <row r="33" spans="1:20" x14ac:dyDescent="0.3">
      <c r="A33" s="10" t="s">
        <v>1224</v>
      </c>
      <c r="B33" s="423" t="s">
        <v>1259</v>
      </c>
      <c r="C33" s="424">
        <v>54453</v>
      </c>
      <c r="D33" s="318" t="s">
        <v>24</v>
      </c>
      <c r="E33" s="318">
        <v>20</v>
      </c>
      <c r="F33" s="318">
        <v>21.5</v>
      </c>
      <c r="G33" s="412">
        <v>107</v>
      </c>
      <c r="H33" s="413">
        <v>3</v>
      </c>
      <c r="I33" s="318">
        <v>100103</v>
      </c>
      <c r="J33" s="318" t="s">
        <v>1227</v>
      </c>
      <c r="K33" s="317">
        <v>52.89</v>
      </c>
      <c r="L33" s="317">
        <v>52.89</v>
      </c>
      <c r="M33" s="317">
        <v>52.89</v>
      </c>
      <c r="N33" s="413">
        <v>14.59</v>
      </c>
      <c r="O33" s="414">
        <v>0.94340000000000002</v>
      </c>
      <c r="P33" s="271">
        <f t="shared" si="0"/>
        <v>13.764206</v>
      </c>
      <c r="S33" s="317">
        <v>0</v>
      </c>
      <c r="T33" s="3"/>
    </row>
    <row r="34" spans="1:20" x14ac:dyDescent="0.3">
      <c r="A34" s="10" t="s">
        <v>1224</v>
      </c>
      <c r="B34" s="423" t="s">
        <v>1260</v>
      </c>
      <c r="C34" s="424">
        <v>54411</v>
      </c>
      <c r="D34" s="318" t="s">
        <v>24</v>
      </c>
      <c r="E34" s="318">
        <v>20</v>
      </c>
      <c r="F34" s="318">
        <v>21.5</v>
      </c>
      <c r="G34" s="412">
        <v>214</v>
      </c>
      <c r="H34" s="413">
        <v>1.5</v>
      </c>
      <c r="I34" s="318">
        <v>100103</v>
      </c>
      <c r="J34" s="318" t="s">
        <v>1227</v>
      </c>
      <c r="K34" s="317">
        <v>52.89</v>
      </c>
      <c r="L34" s="317">
        <v>52.89</v>
      </c>
      <c r="M34" s="317">
        <v>52.89</v>
      </c>
      <c r="N34" s="413">
        <v>14.59</v>
      </c>
      <c r="O34" s="414">
        <v>0.94340000000000002</v>
      </c>
      <c r="P34" s="271">
        <f t="shared" si="0"/>
        <v>13.764206</v>
      </c>
      <c r="S34" s="317">
        <v>0</v>
      </c>
      <c r="T34" s="3"/>
    </row>
    <row r="35" spans="1:20" x14ac:dyDescent="0.3">
      <c r="A35" s="10" t="s">
        <v>1224</v>
      </c>
      <c r="B35" s="423" t="s">
        <v>1261</v>
      </c>
      <c r="C35" s="424">
        <v>54412</v>
      </c>
      <c r="D35" s="318" t="s">
        <v>24</v>
      </c>
      <c r="E35" s="318">
        <v>20</v>
      </c>
      <c r="F35" s="318">
        <v>21.5</v>
      </c>
      <c r="G35" s="412">
        <v>107</v>
      </c>
      <c r="H35" s="413">
        <v>3</v>
      </c>
      <c r="I35" s="318">
        <v>100103</v>
      </c>
      <c r="J35" s="318" t="s">
        <v>1227</v>
      </c>
      <c r="K35" s="317">
        <v>52.89</v>
      </c>
      <c r="L35" s="317">
        <v>52.89</v>
      </c>
      <c r="M35" s="317">
        <v>52.89</v>
      </c>
      <c r="N35" s="413">
        <v>14.59</v>
      </c>
      <c r="O35" s="414">
        <v>0.94340000000000002</v>
      </c>
      <c r="P35" s="271">
        <f t="shared" si="0"/>
        <v>13.764206</v>
      </c>
      <c r="S35" s="317">
        <v>0</v>
      </c>
      <c r="T35" s="3"/>
    </row>
    <row r="36" spans="1:20" x14ac:dyDescent="0.3">
      <c r="A36" s="10" t="s">
        <v>1224</v>
      </c>
      <c r="B36" s="425" t="s">
        <v>1262</v>
      </c>
      <c r="C36" s="424">
        <v>54430</v>
      </c>
      <c r="D36" s="318" t="s">
        <v>24</v>
      </c>
      <c r="E36" s="318">
        <v>20</v>
      </c>
      <c r="F36" s="318">
        <v>21.5</v>
      </c>
      <c r="G36" s="412">
        <v>107</v>
      </c>
      <c r="H36" s="413">
        <v>3</v>
      </c>
      <c r="I36" s="318">
        <v>100103</v>
      </c>
      <c r="J36" s="318" t="s">
        <v>1227</v>
      </c>
      <c r="K36" s="317">
        <v>52.89</v>
      </c>
      <c r="L36" s="317">
        <v>52.89</v>
      </c>
      <c r="M36" s="317">
        <v>52.89</v>
      </c>
      <c r="N36" s="413">
        <v>14.59</v>
      </c>
      <c r="O36" s="414">
        <v>0.94340000000000002</v>
      </c>
      <c r="P36" s="271">
        <f t="shared" si="0"/>
        <v>13.764206</v>
      </c>
      <c r="S36" s="317">
        <v>0</v>
      </c>
      <c r="T36" s="3"/>
    </row>
    <row r="37" spans="1:20" x14ac:dyDescent="0.3">
      <c r="A37" s="10" t="s">
        <v>1224</v>
      </c>
      <c r="B37" s="423" t="s">
        <v>1263</v>
      </c>
      <c r="C37" s="424">
        <v>54463</v>
      </c>
      <c r="D37" s="318" t="s">
        <v>24</v>
      </c>
      <c r="E37" s="318">
        <v>20</v>
      </c>
      <c r="F37" s="318">
        <v>21.5</v>
      </c>
      <c r="G37" s="412">
        <v>107</v>
      </c>
      <c r="H37" s="413">
        <v>3</v>
      </c>
      <c r="I37" s="318">
        <v>100103</v>
      </c>
      <c r="J37" s="318" t="s">
        <v>1227</v>
      </c>
      <c r="K37" s="317">
        <v>52.89</v>
      </c>
      <c r="L37" s="317">
        <v>52.89</v>
      </c>
      <c r="M37" s="317">
        <v>52.89</v>
      </c>
      <c r="N37" s="413">
        <v>14.59</v>
      </c>
      <c r="O37" s="414">
        <v>0.94340000000000002</v>
      </c>
      <c r="P37" s="271">
        <f t="shared" si="0"/>
        <v>13.764206</v>
      </c>
      <c r="S37" s="317">
        <v>0</v>
      </c>
      <c r="T37" s="3"/>
    </row>
    <row r="38" spans="1:20" x14ac:dyDescent="0.3">
      <c r="A38" s="10" t="s">
        <v>1224</v>
      </c>
      <c r="B38" s="423" t="s">
        <v>1264</v>
      </c>
      <c r="C38" s="424">
        <v>54464</v>
      </c>
      <c r="D38" s="318" t="s">
        <v>24</v>
      </c>
      <c r="E38" s="318">
        <v>20</v>
      </c>
      <c r="F38" s="318">
        <v>21.5</v>
      </c>
      <c r="G38" s="412">
        <v>107</v>
      </c>
      <c r="H38" s="413">
        <v>3</v>
      </c>
      <c r="I38" s="318">
        <v>100103</v>
      </c>
      <c r="J38" s="318" t="s">
        <v>1227</v>
      </c>
      <c r="K38" s="317">
        <v>52.89</v>
      </c>
      <c r="L38" s="317">
        <v>52.89</v>
      </c>
      <c r="M38" s="317">
        <v>52.89</v>
      </c>
      <c r="N38" s="413">
        <v>14.59</v>
      </c>
      <c r="O38" s="414">
        <v>0.94340000000000002</v>
      </c>
      <c r="P38" s="271">
        <f t="shared" si="0"/>
        <v>13.764206</v>
      </c>
      <c r="S38" s="317">
        <v>0</v>
      </c>
      <c r="T38" s="3"/>
    </row>
  </sheetData>
  <protectedRanges>
    <protectedRange password="8F60" sqref="S6" name="Calculations_40"/>
  </protectedRanges>
  <conditionalFormatting sqref="C4:C6">
    <cfRule type="duplicateValues" dxfId="232" priority="3"/>
  </conditionalFormatting>
  <conditionalFormatting sqref="D4:D6">
    <cfRule type="duplicateValues" dxfId="231" priority="4"/>
  </conditionalFormatting>
  <conditionalFormatting sqref="D1:D3">
    <cfRule type="duplicateValues" dxfId="230" priority="1"/>
  </conditionalFormatting>
  <conditionalFormatting sqref="E1:E3">
    <cfRule type="duplicateValues" dxfId="229" priority="2"/>
  </conditionalFormatting>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7030A0"/>
    <pageSetUpPr fitToPage="1"/>
  </sheetPr>
  <dimension ref="A1:T34"/>
  <sheetViews>
    <sheetView zoomScale="110" zoomScaleNormal="11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3.6640625" style="10" customWidth="1"/>
    <col min="2" max="2" width="31.6640625" style="10" customWidth="1"/>
    <col min="3" max="3" width="25" style="10" customWidth="1"/>
    <col min="4" max="4" width="10.33203125" style="318" bestFit="1" customWidth="1"/>
    <col min="5" max="6" width="10.33203125" style="60" bestFit="1" customWidth="1"/>
    <col min="7" max="7" width="8.44140625" style="318" bestFit="1" customWidth="1"/>
    <col min="8" max="8" width="7.44140625" style="60" bestFit="1" customWidth="1"/>
    <col min="9" max="9" width="9.33203125" style="318"/>
    <col min="10" max="10" width="28.44140625" style="73" customWidth="1"/>
    <col min="11" max="11" width="20.6640625" style="318" customWidth="1"/>
    <col min="12" max="12" width="21.6640625" style="318" customWidth="1"/>
    <col min="13" max="13" width="20.6640625" style="318" customWidth="1"/>
    <col min="14" max="14" width="10.33203125" style="58" bestFit="1" customWidth="1"/>
    <col min="15" max="15" width="8.5546875" style="491" bestFit="1" customWidth="1"/>
    <col min="16" max="16" width="8.5546875" style="317" bestFit="1" customWidth="1"/>
    <col min="17" max="17" width="5.6640625" style="59" customWidth="1"/>
    <col min="18" max="18" width="16" style="317" bestFit="1" customWidth="1"/>
    <col min="19" max="19" width="15.6640625" style="317" bestFit="1" customWidth="1"/>
    <col min="20" max="20" width="6.5546875" style="318" bestFit="1" customWidth="1"/>
    <col min="21" max="16384" width="9.33203125" style="10"/>
  </cols>
  <sheetData>
    <row r="1" spans="1:20" s="3" customFormat="1" x14ac:dyDescent="0.3">
      <c r="A1" s="426"/>
      <c r="B1" s="427" t="s">
        <v>42</v>
      </c>
      <c r="C1" s="427"/>
      <c r="D1" s="427"/>
      <c r="E1" s="428"/>
      <c r="F1" s="428"/>
      <c r="G1" s="429"/>
      <c r="H1" s="428"/>
      <c r="I1" s="429"/>
      <c r="J1" s="430"/>
      <c r="K1" s="429"/>
      <c r="L1" s="429"/>
      <c r="M1" s="429"/>
      <c r="N1" s="431"/>
      <c r="O1" s="432"/>
      <c r="P1" s="433"/>
      <c r="Q1" s="434"/>
      <c r="R1" s="435"/>
      <c r="S1" s="436"/>
      <c r="T1" s="437"/>
    </row>
    <row r="2" spans="1:20" s="3" customFormat="1" x14ac:dyDescent="0.3">
      <c r="A2" s="307"/>
      <c r="B2" s="438" t="s">
        <v>41</v>
      </c>
      <c r="C2" s="438"/>
      <c r="D2" s="438"/>
      <c r="E2" s="439"/>
      <c r="F2" s="439"/>
      <c r="G2" s="440"/>
      <c r="H2" s="439"/>
      <c r="I2" s="440"/>
      <c r="J2" s="441"/>
      <c r="K2" s="440"/>
      <c r="L2" s="440"/>
      <c r="M2" s="440"/>
      <c r="N2" s="442"/>
      <c r="O2" s="443"/>
      <c r="P2" s="444"/>
      <c r="Q2" s="445"/>
      <c r="R2" s="446"/>
      <c r="S2" s="447"/>
      <c r="T2" s="448"/>
    </row>
    <row r="3" spans="1:20" s="3" customFormat="1" x14ac:dyDescent="0.3">
      <c r="A3" s="307"/>
      <c r="B3" s="449" t="s">
        <v>0</v>
      </c>
      <c r="C3" s="449"/>
      <c r="D3" s="449"/>
      <c r="E3" s="450"/>
      <c r="F3" s="450"/>
      <c r="G3" s="451"/>
      <c r="H3" s="450"/>
      <c r="I3" s="451"/>
      <c r="J3" s="452"/>
      <c r="K3" s="451"/>
      <c r="L3" s="451"/>
      <c r="M3" s="451"/>
      <c r="N3" s="453"/>
      <c r="O3" s="454"/>
      <c r="P3" s="455"/>
      <c r="Q3" s="456"/>
      <c r="R3" s="457"/>
      <c r="S3" s="447"/>
      <c r="T3" s="448"/>
    </row>
    <row r="4" spans="1:20" s="3" customFormat="1" x14ac:dyDescent="0.3">
      <c r="A4" s="307"/>
      <c r="B4" s="449"/>
      <c r="C4" s="449"/>
      <c r="D4" s="458"/>
      <c r="E4" s="450"/>
      <c r="F4" s="450"/>
      <c r="G4" s="451"/>
      <c r="H4" s="450"/>
      <c r="I4" s="451"/>
      <c r="J4" s="452"/>
      <c r="K4" s="451"/>
      <c r="L4" s="451"/>
      <c r="M4" s="451"/>
      <c r="N4" s="453"/>
      <c r="O4" s="454"/>
      <c r="P4" s="455"/>
      <c r="Q4" s="456"/>
      <c r="R4" s="457"/>
      <c r="S4" s="447"/>
      <c r="T4" s="448"/>
    </row>
    <row r="5" spans="1:20" ht="15.75" customHeight="1" x14ac:dyDescent="0.3">
      <c r="A5" s="459"/>
      <c r="B5" s="460"/>
      <c r="C5" s="461" t="s">
        <v>1</v>
      </c>
      <c r="D5" s="462"/>
      <c r="E5" s="463"/>
      <c r="F5" s="463"/>
      <c r="G5" s="464"/>
      <c r="H5" s="463"/>
      <c r="I5" s="464"/>
      <c r="J5" s="465"/>
      <c r="K5" s="463"/>
      <c r="L5" s="463"/>
      <c r="M5" s="463"/>
      <c r="N5" s="431"/>
      <c r="O5" s="466"/>
      <c r="P5" s="467"/>
      <c r="Q5" s="468"/>
      <c r="R5" s="469" t="s">
        <v>14</v>
      </c>
      <c r="S5" s="470"/>
      <c r="T5" s="471"/>
    </row>
    <row r="6" spans="1:20" ht="82.8" x14ac:dyDescent="0.3">
      <c r="A6" s="472" t="s">
        <v>3</v>
      </c>
      <c r="B6" s="473" t="s">
        <v>8</v>
      </c>
      <c r="C6" s="474" t="s">
        <v>18</v>
      </c>
      <c r="D6" s="475" t="s">
        <v>9</v>
      </c>
      <c r="E6" s="476" t="s">
        <v>5</v>
      </c>
      <c r="F6" s="476" t="s">
        <v>20</v>
      </c>
      <c r="G6" s="473" t="s">
        <v>38</v>
      </c>
      <c r="H6" s="476" t="s">
        <v>39</v>
      </c>
      <c r="I6" s="477" t="s">
        <v>10</v>
      </c>
      <c r="J6" s="475" t="s">
        <v>11</v>
      </c>
      <c r="K6" s="478" t="s">
        <v>29</v>
      </c>
      <c r="L6" s="479" t="s">
        <v>30</v>
      </c>
      <c r="M6" s="478" t="s">
        <v>31</v>
      </c>
      <c r="N6" s="480" t="s">
        <v>28</v>
      </c>
      <c r="O6" s="481" t="s">
        <v>12</v>
      </c>
      <c r="P6" s="482" t="s">
        <v>13</v>
      </c>
      <c r="Q6" s="483"/>
      <c r="R6" s="482" t="s">
        <v>16</v>
      </c>
      <c r="S6" s="484" t="s">
        <v>17</v>
      </c>
      <c r="T6" s="478" t="s">
        <v>7</v>
      </c>
    </row>
    <row r="7" spans="1:20" x14ac:dyDescent="0.3">
      <c r="A7" s="128" t="s">
        <v>21</v>
      </c>
      <c r="B7" s="128" t="s">
        <v>22</v>
      </c>
      <c r="C7" s="128">
        <v>12345</v>
      </c>
      <c r="D7" s="129" t="s">
        <v>24</v>
      </c>
      <c r="E7" s="485">
        <v>13.2</v>
      </c>
      <c r="F7" s="485">
        <v>14.75</v>
      </c>
      <c r="G7" s="129">
        <v>50</v>
      </c>
      <c r="H7" s="485">
        <v>4.25</v>
      </c>
      <c r="I7" s="129">
        <v>100054</v>
      </c>
      <c r="J7" s="486" t="s">
        <v>25</v>
      </c>
      <c r="K7" s="292">
        <v>119</v>
      </c>
      <c r="L7" s="292">
        <v>117</v>
      </c>
      <c r="M7" s="292">
        <v>120</v>
      </c>
      <c r="N7" s="487">
        <v>45</v>
      </c>
      <c r="O7" s="488">
        <v>2</v>
      </c>
      <c r="P7" s="292">
        <v>90</v>
      </c>
      <c r="Q7" s="364"/>
      <c r="R7" s="292">
        <v>90</v>
      </c>
      <c r="S7" s="292">
        <v>0</v>
      </c>
      <c r="T7" s="129"/>
    </row>
    <row r="8" spans="1:20" x14ac:dyDescent="0.3">
      <c r="A8" s="128"/>
      <c r="B8" s="128"/>
      <c r="C8" s="128"/>
      <c r="D8" s="129"/>
      <c r="E8" s="485"/>
      <c r="F8" s="485"/>
      <c r="G8" s="129"/>
      <c r="H8" s="485"/>
      <c r="I8" s="129">
        <v>100036</v>
      </c>
      <c r="J8" s="486" t="s">
        <v>75</v>
      </c>
      <c r="K8" s="292"/>
      <c r="L8" s="292"/>
      <c r="M8" s="292"/>
      <c r="N8" s="487">
        <v>1</v>
      </c>
      <c r="O8" s="488">
        <v>1.5</v>
      </c>
      <c r="P8" s="292">
        <v>1.5</v>
      </c>
      <c r="Q8" s="364"/>
      <c r="R8" s="292">
        <v>1.5</v>
      </c>
      <c r="S8" s="292">
        <v>0</v>
      </c>
      <c r="T8" s="129"/>
    </row>
    <row r="9" spans="1:20" x14ac:dyDescent="0.3">
      <c r="A9" s="128"/>
      <c r="B9" s="128"/>
      <c r="C9" s="128"/>
      <c r="D9" s="129"/>
      <c r="E9" s="485"/>
      <c r="F9" s="485"/>
      <c r="G9" s="129"/>
      <c r="H9" s="485"/>
      <c r="I9" s="129"/>
      <c r="J9" s="486"/>
      <c r="K9" s="292"/>
      <c r="L9" s="292"/>
      <c r="M9" s="292"/>
      <c r="N9" s="487"/>
      <c r="O9" s="488"/>
      <c r="P9" s="292"/>
      <c r="Q9" s="364"/>
      <c r="R9" s="292"/>
      <c r="S9" s="292"/>
      <c r="T9" s="129"/>
    </row>
    <row r="10" spans="1:20" x14ac:dyDescent="0.3">
      <c r="A10" s="128" t="s">
        <v>1268</v>
      </c>
      <c r="B10" s="489" t="s">
        <v>1269</v>
      </c>
      <c r="C10" s="129">
        <v>72001</v>
      </c>
      <c r="D10" s="129" t="s">
        <v>24</v>
      </c>
      <c r="E10" s="485">
        <v>42.9</v>
      </c>
      <c r="F10" s="485">
        <v>44.55</v>
      </c>
      <c r="G10" s="129">
        <v>176</v>
      </c>
      <c r="H10" s="485">
        <v>3.9</v>
      </c>
      <c r="I10" s="129">
        <v>100113</v>
      </c>
      <c r="J10" s="486" t="s">
        <v>1270</v>
      </c>
      <c r="K10" s="490">
        <v>104.35</v>
      </c>
      <c r="L10" s="129"/>
      <c r="M10" s="129"/>
      <c r="N10" s="487">
        <v>34.65</v>
      </c>
      <c r="O10" s="488">
        <v>0.50060000000000004</v>
      </c>
      <c r="P10" s="292">
        <v>17.345790000000001</v>
      </c>
      <c r="Q10" s="364"/>
      <c r="R10" s="292">
        <v>17.345790000000001</v>
      </c>
      <c r="S10" s="292"/>
      <c r="T10" s="129"/>
    </row>
    <row r="11" spans="1:20" ht="27.6" x14ac:dyDescent="0.3">
      <c r="A11" s="128" t="s">
        <v>1268</v>
      </c>
      <c r="B11" s="489" t="s">
        <v>1271</v>
      </c>
      <c r="C11" s="129">
        <v>72002</v>
      </c>
      <c r="D11" s="129" t="s">
        <v>24</v>
      </c>
      <c r="E11" s="485">
        <v>40</v>
      </c>
      <c r="F11" s="485">
        <v>42.38</v>
      </c>
      <c r="G11" s="129">
        <v>234</v>
      </c>
      <c r="H11" s="485">
        <v>2.73</v>
      </c>
      <c r="I11" s="129">
        <v>100113</v>
      </c>
      <c r="J11" s="486" t="s">
        <v>1270</v>
      </c>
      <c r="K11" s="490">
        <v>108.13</v>
      </c>
      <c r="L11" s="129"/>
      <c r="M11" s="129"/>
      <c r="N11" s="487">
        <v>46.21</v>
      </c>
      <c r="O11" s="488">
        <v>0.50060000000000004</v>
      </c>
      <c r="P11" s="292">
        <v>23.132726000000002</v>
      </c>
      <c r="Q11" s="364"/>
      <c r="R11" s="292">
        <v>23.132726000000002</v>
      </c>
      <c r="S11" s="292"/>
      <c r="T11" s="129"/>
    </row>
    <row r="12" spans="1:20" x14ac:dyDescent="0.3">
      <c r="A12" s="128" t="s">
        <v>1268</v>
      </c>
      <c r="B12" s="489" t="s">
        <v>1272</v>
      </c>
      <c r="C12" s="129">
        <v>72003</v>
      </c>
      <c r="D12" s="129" t="s">
        <v>24</v>
      </c>
      <c r="E12" s="485">
        <v>42.9</v>
      </c>
      <c r="F12" s="485">
        <v>44.55</v>
      </c>
      <c r="G12" s="129">
        <v>176</v>
      </c>
      <c r="H12" s="485">
        <v>3.9</v>
      </c>
      <c r="I12" s="129">
        <v>100113</v>
      </c>
      <c r="J12" s="486" t="s">
        <v>1270</v>
      </c>
      <c r="K12" s="490">
        <v>106.35</v>
      </c>
      <c r="L12" s="129"/>
      <c r="M12" s="129"/>
      <c r="N12" s="487">
        <v>34.65</v>
      </c>
      <c r="O12" s="488">
        <v>0.50060000000000004</v>
      </c>
      <c r="P12" s="292">
        <v>17.345790000000001</v>
      </c>
      <c r="Q12" s="364"/>
      <c r="R12" s="292">
        <v>17.345790000000001</v>
      </c>
      <c r="S12" s="292"/>
      <c r="T12" s="129"/>
    </row>
    <row r="13" spans="1:20" ht="27.6" x14ac:dyDescent="0.3">
      <c r="A13" s="128" t="s">
        <v>1268</v>
      </c>
      <c r="B13" s="489" t="s">
        <v>1273</v>
      </c>
      <c r="C13" s="129">
        <v>72005</v>
      </c>
      <c r="D13" s="129" t="s">
        <v>24</v>
      </c>
      <c r="E13" s="485">
        <v>42.9</v>
      </c>
      <c r="F13" s="485">
        <v>44.55</v>
      </c>
      <c r="G13" s="129">
        <v>176</v>
      </c>
      <c r="H13" s="485">
        <v>3.9</v>
      </c>
      <c r="I13" s="129">
        <v>100113</v>
      </c>
      <c r="J13" s="486" t="s">
        <v>1270</v>
      </c>
      <c r="K13" s="490">
        <v>109.35</v>
      </c>
      <c r="L13" s="129"/>
      <c r="M13" s="129"/>
      <c r="N13" s="487">
        <v>34.65</v>
      </c>
      <c r="O13" s="488">
        <v>0.50060000000000004</v>
      </c>
      <c r="P13" s="292">
        <v>17.345790000000001</v>
      </c>
      <c r="Q13" s="364"/>
      <c r="R13" s="292">
        <v>17.345790000000001</v>
      </c>
      <c r="S13" s="292"/>
      <c r="T13" s="129"/>
    </row>
    <row r="14" spans="1:20" x14ac:dyDescent="0.3">
      <c r="A14" s="128" t="s">
        <v>1268</v>
      </c>
      <c r="B14" s="489" t="s">
        <v>1274</v>
      </c>
      <c r="C14" s="129">
        <v>72010</v>
      </c>
      <c r="D14" s="129" t="s">
        <v>24</v>
      </c>
      <c r="E14" s="485">
        <v>42.9</v>
      </c>
      <c r="F14" s="485">
        <v>44.55</v>
      </c>
      <c r="G14" s="129">
        <v>176</v>
      </c>
      <c r="H14" s="485">
        <v>3.9</v>
      </c>
      <c r="I14" s="129">
        <v>100113</v>
      </c>
      <c r="J14" s="486" t="s">
        <v>1270</v>
      </c>
      <c r="K14" s="490">
        <v>120.35</v>
      </c>
      <c r="L14" s="129"/>
      <c r="M14" s="129"/>
      <c r="N14" s="487">
        <v>34.65</v>
      </c>
      <c r="O14" s="488">
        <v>0.50060000000000004</v>
      </c>
      <c r="P14" s="292">
        <v>17.345790000000001</v>
      </c>
      <c r="Q14" s="364"/>
      <c r="R14" s="292">
        <v>17.345790000000001</v>
      </c>
      <c r="S14" s="292"/>
      <c r="T14" s="129"/>
    </row>
    <row r="15" spans="1:20" x14ac:dyDescent="0.3">
      <c r="A15" s="128" t="s">
        <v>1268</v>
      </c>
      <c r="B15" s="489" t="s">
        <v>1275</v>
      </c>
      <c r="C15" s="129">
        <v>72013</v>
      </c>
      <c r="D15" s="129" t="s">
        <v>24</v>
      </c>
      <c r="E15" s="485">
        <v>42.9</v>
      </c>
      <c r="F15" s="485">
        <v>44.55</v>
      </c>
      <c r="G15" s="129">
        <v>176</v>
      </c>
      <c r="H15" s="485">
        <v>3.9</v>
      </c>
      <c r="I15" s="129">
        <v>100113</v>
      </c>
      <c r="J15" s="486" t="s">
        <v>1270</v>
      </c>
      <c r="K15" s="490">
        <v>111.35</v>
      </c>
      <c r="L15" s="129"/>
      <c r="M15" s="129"/>
      <c r="N15" s="487">
        <v>34.65</v>
      </c>
      <c r="O15" s="488">
        <v>0.50060000000000004</v>
      </c>
      <c r="P15" s="292">
        <v>17.345790000000001</v>
      </c>
      <c r="Q15" s="364"/>
      <c r="R15" s="292">
        <v>17.345790000000001</v>
      </c>
      <c r="S15" s="292"/>
      <c r="T15" s="129"/>
    </row>
    <row r="16" spans="1:20" x14ac:dyDescent="0.3">
      <c r="A16" s="128" t="s">
        <v>1268</v>
      </c>
      <c r="B16" s="489" t="s">
        <v>1276</v>
      </c>
      <c r="C16" s="129">
        <v>73001</v>
      </c>
      <c r="D16" s="129" t="s">
        <v>24</v>
      </c>
      <c r="E16" s="485">
        <v>42.9</v>
      </c>
      <c r="F16" s="485">
        <v>44.79</v>
      </c>
      <c r="G16" s="129">
        <v>240</v>
      </c>
      <c r="H16" s="485">
        <v>2.85</v>
      </c>
      <c r="I16" s="129">
        <v>100113</v>
      </c>
      <c r="J16" s="486" t="s">
        <v>1270</v>
      </c>
      <c r="K16" s="490">
        <v>114.02</v>
      </c>
      <c r="L16" s="129"/>
      <c r="M16" s="129"/>
      <c r="N16" s="487">
        <v>45.98</v>
      </c>
      <c r="O16" s="488">
        <v>0.50060000000000004</v>
      </c>
      <c r="P16" s="292">
        <v>23.017588</v>
      </c>
      <c r="Q16" s="364"/>
      <c r="R16" s="292">
        <v>23.017588</v>
      </c>
      <c r="S16" s="292"/>
      <c r="T16" s="129"/>
    </row>
    <row r="17" spans="1:20" x14ac:dyDescent="0.3">
      <c r="A17" s="128" t="s">
        <v>1268</v>
      </c>
      <c r="B17" s="489" t="s">
        <v>1277</v>
      </c>
      <c r="C17" s="129">
        <v>73002</v>
      </c>
      <c r="D17" s="129" t="s">
        <v>24</v>
      </c>
      <c r="E17" s="485">
        <v>42.9</v>
      </c>
      <c r="F17" s="485">
        <v>44.79</v>
      </c>
      <c r="G17" s="129">
        <v>240</v>
      </c>
      <c r="H17" s="485">
        <v>2.85</v>
      </c>
      <c r="I17" s="129">
        <v>100113</v>
      </c>
      <c r="J17" s="486" t="s">
        <v>1270</v>
      </c>
      <c r="K17" s="490">
        <v>117.02</v>
      </c>
      <c r="L17" s="129"/>
      <c r="M17" s="129"/>
      <c r="N17" s="487">
        <v>45.98</v>
      </c>
      <c r="O17" s="488">
        <v>0.50060000000000004</v>
      </c>
      <c r="P17" s="292">
        <v>23.017588</v>
      </c>
      <c r="Q17" s="364"/>
      <c r="R17" s="292">
        <v>23.017588</v>
      </c>
      <c r="S17" s="292"/>
      <c r="T17" s="129"/>
    </row>
    <row r="18" spans="1:20" x14ac:dyDescent="0.3">
      <c r="A18" s="128" t="s">
        <v>1268</v>
      </c>
      <c r="B18" s="489" t="s">
        <v>1278</v>
      </c>
      <c r="C18" s="129">
        <v>73004</v>
      </c>
      <c r="D18" s="129" t="s">
        <v>24</v>
      </c>
      <c r="E18" s="485">
        <v>42.9</v>
      </c>
      <c r="F18" s="485">
        <v>44.79</v>
      </c>
      <c r="G18" s="129">
        <v>240</v>
      </c>
      <c r="H18" s="485">
        <v>2.85</v>
      </c>
      <c r="I18" s="129">
        <v>100113</v>
      </c>
      <c r="J18" s="486" t="s">
        <v>1270</v>
      </c>
      <c r="K18" s="490">
        <v>119.02</v>
      </c>
      <c r="L18" s="129"/>
      <c r="M18" s="129"/>
      <c r="N18" s="487">
        <v>45.98</v>
      </c>
      <c r="O18" s="488">
        <v>0.50060000000000004</v>
      </c>
      <c r="P18" s="292">
        <v>23.017588</v>
      </c>
      <c r="Q18" s="364"/>
      <c r="R18" s="292">
        <v>23.017588</v>
      </c>
      <c r="S18" s="292"/>
      <c r="T18" s="129"/>
    </row>
    <row r="19" spans="1:20" x14ac:dyDescent="0.3">
      <c r="A19" s="128" t="s">
        <v>1268</v>
      </c>
      <c r="B19" s="489" t="s">
        <v>1279</v>
      </c>
      <c r="C19" s="129">
        <v>73005</v>
      </c>
      <c r="D19" s="129" t="s">
        <v>24</v>
      </c>
      <c r="E19" s="485">
        <v>28.6</v>
      </c>
      <c r="F19" s="485">
        <v>30.35</v>
      </c>
      <c r="G19" s="129">
        <v>159</v>
      </c>
      <c r="H19" s="485">
        <v>2.85</v>
      </c>
      <c r="I19" s="129">
        <v>100113</v>
      </c>
      <c r="J19" s="486" t="s">
        <v>1270</v>
      </c>
      <c r="K19" s="490">
        <v>83.34</v>
      </c>
      <c r="L19" s="129"/>
      <c r="M19" s="129"/>
      <c r="N19" s="487">
        <v>30.64</v>
      </c>
      <c r="O19" s="488">
        <v>0.50060000000000004</v>
      </c>
      <c r="P19" s="292">
        <v>15.338384000000001</v>
      </c>
      <c r="Q19" s="364"/>
      <c r="R19" s="292">
        <v>15.338384000000001</v>
      </c>
      <c r="S19" s="292"/>
      <c r="T19" s="129"/>
    </row>
    <row r="20" spans="1:20" x14ac:dyDescent="0.3">
      <c r="A20" s="128" t="s">
        <v>1268</v>
      </c>
      <c r="B20" s="489" t="s">
        <v>1280</v>
      </c>
      <c r="C20" s="129" t="s">
        <v>1281</v>
      </c>
      <c r="D20" s="129" t="s">
        <v>24</v>
      </c>
      <c r="E20" s="485">
        <v>42.9</v>
      </c>
      <c r="F20" s="485">
        <v>44.55</v>
      </c>
      <c r="G20" s="129">
        <v>176</v>
      </c>
      <c r="H20" s="485">
        <v>3.9</v>
      </c>
      <c r="I20" s="129">
        <v>100113</v>
      </c>
      <c r="J20" s="486" t="s">
        <v>1270</v>
      </c>
      <c r="K20" s="490">
        <v>114.35</v>
      </c>
      <c r="L20" s="129"/>
      <c r="M20" s="129"/>
      <c r="N20" s="487">
        <v>34.65</v>
      </c>
      <c r="O20" s="488">
        <v>0.50060000000000004</v>
      </c>
      <c r="P20" s="292">
        <v>17.345790000000001</v>
      </c>
      <c r="Q20" s="364"/>
      <c r="R20" s="292">
        <v>17.345790000000001</v>
      </c>
      <c r="S20" s="292"/>
      <c r="T20" s="129"/>
    </row>
    <row r="21" spans="1:20" x14ac:dyDescent="0.3">
      <c r="A21" s="128" t="s">
        <v>1268</v>
      </c>
      <c r="B21" s="489" t="s">
        <v>1282</v>
      </c>
      <c r="C21" s="129" t="s">
        <v>1283</v>
      </c>
      <c r="D21" s="129" t="s">
        <v>24</v>
      </c>
      <c r="E21" s="485">
        <v>42.9</v>
      </c>
      <c r="F21" s="485">
        <v>44.55</v>
      </c>
      <c r="G21" s="129">
        <v>176</v>
      </c>
      <c r="H21" s="485">
        <v>3.9</v>
      </c>
      <c r="I21" s="129">
        <v>100113</v>
      </c>
      <c r="J21" s="486" t="s">
        <v>1270</v>
      </c>
      <c r="K21" s="490">
        <v>114.35</v>
      </c>
      <c r="L21" s="129"/>
      <c r="M21" s="129"/>
      <c r="N21" s="487">
        <v>34.65</v>
      </c>
      <c r="O21" s="488">
        <v>0.50060000000000004</v>
      </c>
      <c r="P21" s="292">
        <v>17.345790000000001</v>
      </c>
      <c r="Q21" s="364"/>
      <c r="R21" s="292">
        <v>17.345790000000001</v>
      </c>
      <c r="S21" s="292"/>
      <c r="T21" s="129"/>
    </row>
    <row r="22" spans="1:20" x14ac:dyDescent="0.3">
      <c r="A22" s="128" t="s">
        <v>1268</v>
      </c>
      <c r="B22" s="489" t="s">
        <v>1284</v>
      </c>
      <c r="C22" s="129" t="s">
        <v>1285</v>
      </c>
      <c r="D22" s="129" t="s">
        <v>24</v>
      </c>
      <c r="E22" s="485">
        <v>42.9</v>
      </c>
      <c r="F22" s="485">
        <v>44.55</v>
      </c>
      <c r="G22" s="129">
        <v>176</v>
      </c>
      <c r="H22" s="485">
        <v>3.9</v>
      </c>
      <c r="I22" s="129">
        <v>100113</v>
      </c>
      <c r="J22" s="486" t="s">
        <v>1270</v>
      </c>
      <c r="K22" s="490">
        <v>116.35</v>
      </c>
      <c r="L22" s="129"/>
      <c r="M22" s="129"/>
      <c r="N22" s="487">
        <v>34.65</v>
      </c>
      <c r="O22" s="488">
        <v>0.50060000000000004</v>
      </c>
      <c r="P22" s="292">
        <v>17.345790000000001</v>
      </c>
      <c r="Q22" s="364"/>
      <c r="R22" s="292">
        <v>17.345790000000001</v>
      </c>
      <c r="S22" s="292"/>
      <c r="T22" s="129"/>
    </row>
    <row r="23" spans="1:20" x14ac:dyDescent="0.3">
      <c r="A23" s="128" t="s">
        <v>1268</v>
      </c>
      <c r="B23" s="489" t="s">
        <v>1286</v>
      </c>
      <c r="C23" s="129" t="s">
        <v>1287</v>
      </c>
      <c r="D23" s="129" t="s">
        <v>24</v>
      </c>
      <c r="E23" s="485">
        <v>42.9</v>
      </c>
      <c r="F23" s="485">
        <v>44.55</v>
      </c>
      <c r="G23" s="129">
        <v>176</v>
      </c>
      <c r="H23" s="485">
        <v>3.9</v>
      </c>
      <c r="I23" s="129">
        <v>100113</v>
      </c>
      <c r="J23" s="486" t="s">
        <v>1270</v>
      </c>
      <c r="K23" s="490">
        <v>119.35</v>
      </c>
      <c r="L23" s="129"/>
      <c r="M23" s="129"/>
      <c r="N23" s="487">
        <v>34.65</v>
      </c>
      <c r="O23" s="488">
        <v>0.50060000000000004</v>
      </c>
      <c r="P23" s="292">
        <v>17.345790000000001</v>
      </c>
      <c r="Q23" s="364"/>
      <c r="R23" s="292">
        <v>17.345790000000001</v>
      </c>
      <c r="S23" s="292"/>
      <c r="T23" s="129"/>
    </row>
    <row r="24" spans="1:20" x14ac:dyDescent="0.3">
      <c r="A24" s="128" t="s">
        <v>1268</v>
      </c>
      <c r="B24" s="489" t="s">
        <v>1288</v>
      </c>
      <c r="C24" s="129" t="s">
        <v>1289</v>
      </c>
      <c r="D24" s="129" t="s">
        <v>24</v>
      </c>
      <c r="E24" s="485">
        <v>42.9</v>
      </c>
      <c r="F24" s="485">
        <v>44.79</v>
      </c>
      <c r="G24" s="129">
        <v>206</v>
      </c>
      <c r="H24" s="485">
        <v>3.33</v>
      </c>
      <c r="I24" s="129">
        <v>100113</v>
      </c>
      <c r="J24" s="486" t="s">
        <v>1270</v>
      </c>
      <c r="K24" s="490">
        <v>124.83</v>
      </c>
      <c r="L24" s="129"/>
      <c r="M24" s="129"/>
      <c r="N24" s="487">
        <v>47.61</v>
      </c>
      <c r="O24" s="488">
        <v>0.50060000000000004</v>
      </c>
      <c r="P24" s="292">
        <v>23.833566000000001</v>
      </c>
      <c r="Q24" s="364"/>
      <c r="R24" s="292">
        <v>23.833566000000001</v>
      </c>
      <c r="S24" s="292"/>
      <c r="T24" s="129"/>
    </row>
    <row r="25" spans="1:20" x14ac:dyDescent="0.3">
      <c r="A25" s="128" t="s">
        <v>1268</v>
      </c>
      <c r="B25" s="489" t="s">
        <v>1290</v>
      </c>
      <c r="C25" s="129" t="s">
        <v>1291</v>
      </c>
      <c r="D25" s="129" t="s">
        <v>24</v>
      </c>
      <c r="E25" s="485">
        <v>42.9</v>
      </c>
      <c r="F25" s="485">
        <v>44.79</v>
      </c>
      <c r="G25" s="129">
        <v>206</v>
      </c>
      <c r="H25" s="485">
        <v>3.33</v>
      </c>
      <c r="I25" s="129">
        <v>100113</v>
      </c>
      <c r="J25" s="486" t="s">
        <v>1270</v>
      </c>
      <c r="K25" s="490">
        <v>129.56</v>
      </c>
      <c r="L25" s="129"/>
      <c r="M25" s="129"/>
      <c r="N25" s="487">
        <v>47.06</v>
      </c>
      <c r="O25" s="488">
        <v>0.50060000000000004</v>
      </c>
      <c r="P25" s="292">
        <v>23.558236000000004</v>
      </c>
      <c r="Q25" s="364"/>
      <c r="R25" s="292">
        <v>23.558236000000004</v>
      </c>
      <c r="S25" s="292"/>
      <c r="T25" s="129"/>
    </row>
    <row r="26" spans="1:20" ht="27.6" x14ac:dyDescent="0.3">
      <c r="A26" s="128" t="s">
        <v>1268</v>
      </c>
      <c r="B26" s="489" t="s">
        <v>1292</v>
      </c>
      <c r="C26" s="448">
        <v>74002</v>
      </c>
      <c r="D26" s="129" t="s">
        <v>24</v>
      </c>
      <c r="E26" s="485">
        <v>38</v>
      </c>
      <c r="F26" s="485">
        <v>39.57</v>
      </c>
      <c r="G26" s="129">
        <v>192</v>
      </c>
      <c r="H26" s="485">
        <v>3.16</v>
      </c>
      <c r="I26" s="129">
        <v>100156</v>
      </c>
      <c r="J26" s="486" t="s">
        <v>1293</v>
      </c>
      <c r="K26" s="490">
        <v>253.94</v>
      </c>
      <c r="L26" s="129"/>
      <c r="M26" s="129"/>
      <c r="N26" s="487">
        <v>42.23</v>
      </c>
      <c r="O26" s="488">
        <v>3.5032999999999999</v>
      </c>
      <c r="P26" s="292">
        <v>147.94435899999999</v>
      </c>
      <c r="Q26" s="364"/>
      <c r="R26" s="292">
        <v>147.94435899999999</v>
      </c>
      <c r="S26" s="292"/>
      <c r="T26" s="129"/>
    </row>
    <row r="27" spans="1:20" ht="27.6" x14ac:dyDescent="0.3">
      <c r="A27" s="128" t="s">
        <v>1268</v>
      </c>
      <c r="B27" s="489" t="s">
        <v>1294</v>
      </c>
      <c r="C27" s="448">
        <v>74001</v>
      </c>
      <c r="D27" s="129" t="s">
        <v>24</v>
      </c>
      <c r="E27" s="485">
        <v>40.090000000000003</v>
      </c>
      <c r="F27" s="485">
        <v>41.74</v>
      </c>
      <c r="G27" s="129">
        <v>152</v>
      </c>
      <c r="H27" s="485">
        <v>4.22</v>
      </c>
      <c r="I27" s="129">
        <v>100156</v>
      </c>
      <c r="J27" s="486" t="s">
        <v>1293</v>
      </c>
      <c r="K27" s="490">
        <v>235.12</v>
      </c>
      <c r="L27" s="129"/>
      <c r="M27" s="129"/>
      <c r="N27" s="487">
        <v>33.43</v>
      </c>
      <c r="O27" s="488">
        <v>3.5032999999999999</v>
      </c>
      <c r="P27" s="292">
        <v>117.115319</v>
      </c>
      <c r="Q27" s="364"/>
      <c r="R27" s="292">
        <v>117.115319</v>
      </c>
      <c r="S27" s="292"/>
      <c r="T27" s="129"/>
    </row>
    <row r="28" spans="1:20" ht="27.6" x14ac:dyDescent="0.3">
      <c r="A28" s="128" t="s">
        <v>1268</v>
      </c>
      <c r="B28" s="489" t="s">
        <v>1295</v>
      </c>
      <c r="C28" s="448">
        <v>74003</v>
      </c>
      <c r="D28" s="129" t="s">
        <v>24</v>
      </c>
      <c r="E28" s="485">
        <v>40.090000000000003</v>
      </c>
      <c r="F28" s="485">
        <v>41.74</v>
      </c>
      <c r="G28" s="129">
        <v>152</v>
      </c>
      <c r="H28" s="485">
        <v>4.22</v>
      </c>
      <c r="I28" s="129">
        <v>100156</v>
      </c>
      <c r="J28" s="486" t="s">
        <v>1293</v>
      </c>
      <c r="K28" s="490">
        <v>235.12</v>
      </c>
      <c r="L28" s="129"/>
      <c r="M28" s="129"/>
      <c r="N28" s="487">
        <v>33.43</v>
      </c>
      <c r="O28" s="488">
        <v>3.5032999999999999</v>
      </c>
      <c r="P28" s="292">
        <v>117.115319</v>
      </c>
      <c r="Q28" s="364"/>
      <c r="R28" s="292">
        <v>117.115319</v>
      </c>
      <c r="S28" s="292"/>
      <c r="T28" s="129"/>
    </row>
    <row r="29" spans="1:20" ht="27.6" x14ac:dyDescent="0.3">
      <c r="A29" s="128" t="s">
        <v>1268</v>
      </c>
      <c r="B29" s="489" t="s">
        <v>1296</v>
      </c>
      <c r="C29" s="448">
        <v>74005</v>
      </c>
      <c r="D29" s="129" t="s">
        <v>24</v>
      </c>
      <c r="E29" s="485">
        <v>40.090000000000003</v>
      </c>
      <c r="F29" s="485">
        <v>41.74</v>
      </c>
      <c r="G29" s="129">
        <v>152</v>
      </c>
      <c r="H29" s="485">
        <v>4.22</v>
      </c>
      <c r="I29" s="129">
        <v>100156</v>
      </c>
      <c r="J29" s="486" t="s">
        <v>1293</v>
      </c>
      <c r="K29" s="490">
        <v>235.12</v>
      </c>
      <c r="L29" s="129"/>
      <c r="M29" s="129"/>
      <c r="N29" s="487">
        <v>33.43</v>
      </c>
      <c r="O29" s="488">
        <v>3.5032999999999999</v>
      </c>
      <c r="P29" s="292">
        <v>117.115319</v>
      </c>
      <c r="Q29" s="364"/>
      <c r="R29" s="292">
        <v>117.115319</v>
      </c>
      <c r="S29" s="292"/>
      <c r="T29" s="129"/>
    </row>
    <row r="30" spans="1:20" ht="27.6" x14ac:dyDescent="0.3">
      <c r="A30" s="128" t="s">
        <v>1268</v>
      </c>
      <c r="B30" s="489" t="s">
        <v>1297</v>
      </c>
      <c r="C30" s="448">
        <v>471005</v>
      </c>
      <c r="D30" s="129" t="s">
        <v>24</v>
      </c>
      <c r="E30" s="485">
        <v>30</v>
      </c>
      <c r="F30" s="485">
        <v>32</v>
      </c>
      <c r="G30" s="129">
        <v>192</v>
      </c>
      <c r="H30" s="485">
        <v>2.5</v>
      </c>
      <c r="I30" s="129">
        <v>100103</v>
      </c>
      <c r="J30" s="486" t="s">
        <v>1298</v>
      </c>
      <c r="K30" s="490">
        <v>131.74</v>
      </c>
      <c r="L30" s="129"/>
      <c r="M30" s="129"/>
      <c r="N30" s="487">
        <v>11.92</v>
      </c>
      <c r="O30" s="488">
        <v>0.94340000000000002</v>
      </c>
      <c r="P30" s="292">
        <v>11.24</v>
      </c>
      <c r="Q30" s="364"/>
      <c r="R30" s="292">
        <v>11.24</v>
      </c>
      <c r="S30" s="292"/>
      <c r="T30" s="129"/>
    </row>
    <row r="31" spans="1:20" ht="27.6" x14ac:dyDescent="0.3">
      <c r="A31" s="128" t="s">
        <v>1268</v>
      </c>
      <c r="B31" s="489" t="s">
        <v>1299</v>
      </c>
      <c r="C31" s="448">
        <v>470490</v>
      </c>
      <c r="D31" s="129" t="s">
        <v>24</v>
      </c>
      <c r="E31" s="485">
        <v>37</v>
      </c>
      <c r="F31" s="485">
        <v>39</v>
      </c>
      <c r="G31" s="129">
        <v>293</v>
      </c>
      <c r="H31" s="485">
        <v>2.02</v>
      </c>
      <c r="I31" s="129">
        <v>100103</v>
      </c>
      <c r="J31" s="486" t="s">
        <v>1298</v>
      </c>
      <c r="K31" s="490">
        <v>151.58000000000001</v>
      </c>
      <c r="L31" s="129"/>
      <c r="M31" s="129"/>
      <c r="N31" s="487">
        <v>52.56</v>
      </c>
      <c r="O31" s="488">
        <v>0.94340000000000002</v>
      </c>
      <c r="P31" s="292">
        <v>49.58</v>
      </c>
      <c r="Q31" s="364"/>
      <c r="R31" s="292">
        <v>49.58</v>
      </c>
      <c r="S31" s="292"/>
      <c r="T31" s="129"/>
    </row>
    <row r="32" spans="1:20" ht="27.6" x14ac:dyDescent="0.3">
      <c r="A32" s="128" t="s">
        <v>1268</v>
      </c>
      <c r="B32" s="489" t="s">
        <v>1300</v>
      </c>
      <c r="C32" s="448">
        <v>470495</v>
      </c>
      <c r="D32" s="129" t="s">
        <v>24</v>
      </c>
      <c r="E32" s="485">
        <v>36</v>
      </c>
      <c r="F32" s="485">
        <v>38</v>
      </c>
      <c r="G32" s="129">
        <v>244</v>
      </c>
      <c r="H32" s="485">
        <v>2.36</v>
      </c>
      <c r="I32" s="129">
        <v>100156</v>
      </c>
      <c r="J32" s="486" t="s">
        <v>1293</v>
      </c>
      <c r="K32" s="490">
        <v>224.16</v>
      </c>
      <c r="L32" s="129"/>
      <c r="M32" s="129"/>
      <c r="N32" s="487">
        <v>41.72</v>
      </c>
      <c r="O32" s="488">
        <v>3.5032999999999999</v>
      </c>
      <c r="P32" s="292">
        <v>146.15767599999998</v>
      </c>
      <c r="Q32" s="364"/>
      <c r="R32" s="292">
        <v>146.15767599999998</v>
      </c>
      <c r="S32" s="292"/>
      <c r="T32" s="129"/>
    </row>
    <row r="33" spans="1:20" x14ac:dyDescent="0.3">
      <c r="A33" s="128" t="s">
        <v>1268</v>
      </c>
      <c r="B33" s="489" t="s">
        <v>1301</v>
      </c>
      <c r="C33" s="448">
        <v>471045</v>
      </c>
      <c r="D33" s="129" t="s">
        <v>24</v>
      </c>
      <c r="E33" s="485">
        <v>40.159999999999997</v>
      </c>
      <c r="F33" s="485">
        <v>42.16</v>
      </c>
      <c r="G33" s="129">
        <v>253</v>
      </c>
      <c r="H33" s="485">
        <v>2.54</v>
      </c>
      <c r="I33" s="129">
        <v>100103</v>
      </c>
      <c r="J33" s="486" t="s">
        <v>1298</v>
      </c>
      <c r="K33" s="490">
        <v>166.88</v>
      </c>
      <c r="L33" s="129"/>
      <c r="M33" s="129"/>
      <c r="N33" s="487">
        <v>45.46</v>
      </c>
      <c r="O33" s="488">
        <v>0.94340000000000002</v>
      </c>
      <c r="P33" s="292">
        <v>42.88</v>
      </c>
      <c r="Q33" s="364"/>
      <c r="R33" s="292">
        <v>42.88</v>
      </c>
      <c r="S33" s="292"/>
      <c r="T33" s="129"/>
    </row>
    <row r="34" spans="1:20" ht="27.6" x14ac:dyDescent="0.3">
      <c r="A34" s="128" t="s">
        <v>1268</v>
      </c>
      <c r="B34" s="489" t="s">
        <v>1302</v>
      </c>
      <c r="C34" s="448">
        <v>470705</v>
      </c>
      <c r="D34" s="129" t="s">
        <v>24</v>
      </c>
      <c r="E34" s="485">
        <v>30</v>
      </c>
      <c r="F34" s="485">
        <v>32</v>
      </c>
      <c r="G34" s="129">
        <v>240</v>
      </c>
      <c r="H34" s="485">
        <v>2</v>
      </c>
      <c r="I34" s="129">
        <v>100019</v>
      </c>
      <c r="J34" s="486" t="s">
        <v>1303</v>
      </c>
      <c r="K34" s="490">
        <v>108.37</v>
      </c>
      <c r="L34" s="129"/>
      <c r="M34" s="129"/>
      <c r="N34" s="487">
        <v>14.28</v>
      </c>
      <c r="O34" s="488">
        <v>1.6368</v>
      </c>
      <c r="P34" s="292">
        <v>23.373504000000001</v>
      </c>
      <c r="Q34" s="364"/>
      <c r="R34" s="292">
        <v>23.373504000000001</v>
      </c>
      <c r="S34" s="292"/>
      <c r="T34" s="129"/>
    </row>
  </sheetData>
  <protectedRanges>
    <protectedRange password="8F60" sqref="S6" name="Calculations_40"/>
  </protectedRanges>
  <conditionalFormatting sqref="C4:C6">
    <cfRule type="duplicateValues" dxfId="228" priority="3"/>
  </conditionalFormatting>
  <conditionalFormatting sqref="D4:D6">
    <cfRule type="duplicateValues" dxfId="227" priority="4"/>
  </conditionalFormatting>
  <conditionalFormatting sqref="D1:D3">
    <cfRule type="duplicateValues" dxfId="226" priority="1"/>
  </conditionalFormatting>
  <conditionalFormatting sqref="E1:E3">
    <cfRule type="duplicateValues" dxfId="225" priority="2"/>
  </conditionalFormatting>
  <pageMargins left="0.25" right="0.25" top="0.75" bottom="0.75" header="0.3" footer="0.3"/>
  <pageSetup paperSize="5" scale="58" fitToHeight="0" orientation="landscape"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C00000"/>
    <pageSetUpPr fitToPage="1"/>
  </sheetPr>
  <dimension ref="A1:AA41"/>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318"/>
    <col min="6" max="6" width="10.44140625" style="318" customWidth="1"/>
    <col min="7" max="7" width="12" style="318" customWidth="1"/>
    <col min="8" max="10" width="9.33203125" style="318"/>
    <col min="11" max="11" width="22" style="318" bestFit="1" customWidth="1"/>
    <col min="12" max="12" width="12" style="318" customWidth="1"/>
    <col min="13" max="14" width="9.33203125" style="317"/>
    <col min="15" max="15" width="3.6640625" style="59" customWidth="1"/>
    <col min="16" max="17" width="12.5546875" style="317" customWidth="1"/>
    <col min="18" max="18" width="13.44140625" style="317" customWidth="1"/>
    <col min="19" max="19" width="14" style="318" customWidth="1"/>
    <col min="20" max="22" width="9.33203125" style="318"/>
    <col min="23" max="23" width="15.5546875" style="317" customWidth="1"/>
    <col min="24" max="24" width="16" style="317" customWidth="1"/>
    <col min="25" max="25" width="12.88671875" style="317" customWidth="1"/>
    <col min="26" max="26" width="12.5546875" style="317" customWidth="1"/>
    <col min="27" max="27" width="9.33203125" style="318"/>
    <col min="28" max="16384" width="9.33203125" style="10"/>
  </cols>
  <sheetData>
    <row r="1" spans="1:27" s="3" customFormat="1" x14ac:dyDescent="0.3">
      <c r="A1" s="426"/>
      <c r="B1" s="427" t="s">
        <v>42</v>
      </c>
      <c r="C1" s="427"/>
      <c r="D1" s="427"/>
      <c r="E1" s="429"/>
      <c r="F1" s="429"/>
      <c r="G1" s="429"/>
      <c r="H1" s="429"/>
      <c r="I1" s="429"/>
      <c r="J1" s="429"/>
      <c r="K1" s="429"/>
      <c r="L1" s="429"/>
      <c r="M1" s="433"/>
      <c r="N1" s="433"/>
      <c r="O1" s="434"/>
      <c r="P1" s="433"/>
      <c r="Q1" s="435"/>
      <c r="R1" s="435"/>
      <c r="S1" s="429"/>
      <c r="T1" s="429"/>
      <c r="U1" s="429"/>
      <c r="V1" s="429"/>
      <c r="W1" s="433"/>
      <c r="X1" s="433"/>
      <c r="Y1" s="433"/>
      <c r="Z1" s="436"/>
      <c r="AA1" s="437"/>
    </row>
    <row r="2" spans="1:27" s="3" customFormat="1" x14ac:dyDescent="0.3">
      <c r="A2" s="307"/>
      <c r="B2" s="438" t="s">
        <v>41</v>
      </c>
      <c r="C2" s="438"/>
      <c r="D2" s="438"/>
      <c r="E2" s="492"/>
      <c r="F2" s="440"/>
      <c r="G2" s="440"/>
      <c r="H2" s="440"/>
      <c r="I2" s="440"/>
      <c r="J2" s="440"/>
      <c r="K2" s="440"/>
      <c r="L2" s="440"/>
      <c r="M2" s="444"/>
      <c r="N2" s="444"/>
      <c r="O2" s="445"/>
      <c r="P2" s="444"/>
      <c r="Q2" s="446"/>
      <c r="R2" s="446"/>
      <c r="S2" s="440"/>
      <c r="T2" s="492"/>
      <c r="U2" s="440"/>
      <c r="V2" s="440"/>
      <c r="W2" s="444"/>
      <c r="X2" s="444"/>
      <c r="Y2" s="444"/>
      <c r="Z2" s="447"/>
      <c r="AA2" s="448"/>
    </row>
    <row r="3" spans="1:27" s="3" customFormat="1" x14ac:dyDescent="0.3">
      <c r="A3" s="307"/>
      <c r="B3" s="449" t="s">
        <v>0</v>
      </c>
      <c r="C3" s="449"/>
      <c r="D3" s="449"/>
      <c r="E3" s="458"/>
      <c r="F3" s="451"/>
      <c r="G3" s="451"/>
      <c r="H3" s="451"/>
      <c r="I3" s="451"/>
      <c r="J3" s="451"/>
      <c r="K3" s="451"/>
      <c r="L3" s="451"/>
      <c r="M3" s="455"/>
      <c r="N3" s="455"/>
      <c r="O3" s="456"/>
      <c r="P3" s="455"/>
      <c r="Q3" s="457"/>
      <c r="R3" s="457"/>
      <c r="S3" s="451"/>
      <c r="T3" s="493"/>
      <c r="U3" s="451"/>
      <c r="V3" s="451"/>
      <c r="W3" s="455"/>
      <c r="X3" s="455"/>
      <c r="Y3" s="455"/>
      <c r="Z3" s="447"/>
      <c r="AA3" s="448"/>
    </row>
    <row r="4" spans="1:27" s="3" customFormat="1" x14ac:dyDescent="0.3">
      <c r="A4" s="307"/>
      <c r="B4" s="494"/>
      <c r="C4" s="449"/>
      <c r="D4" s="449"/>
      <c r="E4" s="458"/>
      <c r="F4" s="451"/>
      <c r="G4" s="451"/>
      <c r="H4" s="451"/>
      <c r="I4" s="451"/>
      <c r="J4" s="451"/>
      <c r="K4" s="451"/>
      <c r="L4" s="451"/>
      <c r="M4" s="455"/>
      <c r="N4" s="455"/>
      <c r="O4" s="456"/>
      <c r="P4" s="455"/>
      <c r="Q4" s="457"/>
      <c r="R4" s="457"/>
      <c r="S4" s="451"/>
      <c r="T4" s="458"/>
      <c r="U4" s="451"/>
      <c r="V4" s="451"/>
      <c r="W4" s="455"/>
      <c r="X4" s="455"/>
      <c r="Y4" s="455"/>
      <c r="Z4" s="447"/>
      <c r="AA4" s="448"/>
    </row>
    <row r="5" spans="1:27" ht="15.75" customHeight="1" x14ac:dyDescent="0.3">
      <c r="A5" s="459"/>
      <c r="B5" s="460"/>
      <c r="C5" s="460"/>
      <c r="D5" s="495" t="s">
        <v>1</v>
      </c>
      <c r="E5" s="462"/>
      <c r="F5" s="464"/>
      <c r="G5" s="464"/>
      <c r="H5" s="464"/>
      <c r="I5" s="464"/>
      <c r="J5" s="464"/>
      <c r="K5" s="463"/>
      <c r="L5" s="462"/>
      <c r="M5" s="467"/>
      <c r="N5" s="467"/>
      <c r="O5" s="468"/>
      <c r="P5" s="946" t="s">
        <v>19</v>
      </c>
      <c r="Q5" s="946"/>
      <c r="R5" s="496"/>
      <c r="S5" s="497" t="s">
        <v>2</v>
      </c>
      <c r="T5" s="498"/>
      <c r="U5" s="499"/>
      <c r="V5" s="499"/>
      <c r="W5" s="500"/>
      <c r="X5" s="500"/>
      <c r="Y5" s="501"/>
      <c r="Z5" s="470"/>
      <c r="AA5" s="471"/>
    </row>
    <row r="6" spans="1:27" ht="82.8" x14ac:dyDescent="0.3">
      <c r="A6" s="472" t="s">
        <v>3</v>
      </c>
      <c r="B6" s="473" t="s">
        <v>8</v>
      </c>
      <c r="C6" s="473" t="s">
        <v>4</v>
      </c>
      <c r="D6" s="474" t="s">
        <v>18</v>
      </c>
      <c r="E6" s="475" t="s">
        <v>9</v>
      </c>
      <c r="F6" s="475" t="s">
        <v>5</v>
      </c>
      <c r="G6" s="475" t="s">
        <v>6</v>
      </c>
      <c r="H6" s="473" t="s">
        <v>38</v>
      </c>
      <c r="I6" s="475" t="s">
        <v>39</v>
      </c>
      <c r="J6" s="477" t="s">
        <v>10</v>
      </c>
      <c r="K6" s="475" t="s">
        <v>11</v>
      </c>
      <c r="L6" s="502" t="s">
        <v>28</v>
      </c>
      <c r="M6" s="503" t="s">
        <v>12</v>
      </c>
      <c r="N6" s="503" t="s">
        <v>13</v>
      </c>
      <c r="O6" s="483"/>
      <c r="P6" s="478" t="s">
        <v>32</v>
      </c>
      <c r="Q6" s="478" t="s">
        <v>33</v>
      </c>
      <c r="R6" s="478" t="s">
        <v>34</v>
      </c>
      <c r="S6" s="474" t="s">
        <v>15</v>
      </c>
      <c r="T6" s="475" t="s">
        <v>9</v>
      </c>
      <c r="U6" s="473" t="s">
        <v>40</v>
      </c>
      <c r="V6" s="475" t="s">
        <v>39</v>
      </c>
      <c r="W6" s="478" t="s">
        <v>35</v>
      </c>
      <c r="X6" s="478" t="s">
        <v>36</v>
      </c>
      <c r="Y6" s="478" t="s">
        <v>37</v>
      </c>
      <c r="Z6" s="484" t="s">
        <v>17</v>
      </c>
      <c r="AA6" s="478" t="s">
        <v>7</v>
      </c>
    </row>
    <row r="7" spans="1:27" ht="27.6" x14ac:dyDescent="0.3">
      <c r="A7" s="128" t="s">
        <v>1268</v>
      </c>
      <c r="B7" s="489" t="s">
        <v>1269</v>
      </c>
      <c r="C7" s="128" t="s">
        <v>1304</v>
      </c>
      <c r="D7" s="129">
        <v>72001</v>
      </c>
      <c r="E7" s="129" t="s">
        <v>24</v>
      </c>
      <c r="F7" s="485">
        <v>42.9</v>
      </c>
      <c r="G7" s="485">
        <v>44.55</v>
      </c>
      <c r="H7" s="129">
        <v>176</v>
      </c>
      <c r="I7" s="485">
        <v>3.9</v>
      </c>
      <c r="J7" s="129">
        <v>100113</v>
      </c>
      <c r="K7" s="486" t="s">
        <v>1270</v>
      </c>
      <c r="L7" s="487">
        <v>34.65</v>
      </c>
      <c r="M7" s="488">
        <v>0.50060000000000004</v>
      </c>
      <c r="N7" s="292">
        <v>17.345790000000001</v>
      </c>
      <c r="O7" s="364"/>
      <c r="P7" s="504">
        <v>87</v>
      </c>
      <c r="Q7" s="292"/>
      <c r="R7" s="292"/>
      <c r="S7" s="129">
        <v>72001</v>
      </c>
      <c r="T7" s="129" t="s">
        <v>24</v>
      </c>
      <c r="U7" s="129">
        <v>176</v>
      </c>
      <c r="V7" s="485">
        <v>3.9</v>
      </c>
      <c r="W7" s="490">
        <v>104.35</v>
      </c>
      <c r="X7" s="292"/>
      <c r="Y7" s="292"/>
      <c r="Z7" s="292"/>
      <c r="AA7" s="129"/>
    </row>
    <row r="8" spans="1:27" ht="41.4" x14ac:dyDescent="0.3">
      <c r="A8" s="128" t="s">
        <v>1268</v>
      </c>
      <c r="B8" s="489" t="s">
        <v>1271</v>
      </c>
      <c r="C8" s="128" t="s">
        <v>1304</v>
      </c>
      <c r="D8" s="129">
        <v>72002</v>
      </c>
      <c r="E8" s="129" t="s">
        <v>24</v>
      </c>
      <c r="F8" s="485">
        <v>40</v>
      </c>
      <c r="G8" s="485">
        <v>42.38</v>
      </c>
      <c r="H8" s="129">
        <v>234</v>
      </c>
      <c r="I8" s="485">
        <v>2.73</v>
      </c>
      <c r="J8" s="129">
        <v>100113</v>
      </c>
      <c r="K8" s="486" t="s">
        <v>1270</v>
      </c>
      <c r="L8" s="487">
        <v>46.21</v>
      </c>
      <c r="M8" s="488">
        <v>0.50060000000000004</v>
      </c>
      <c r="N8" s="292">
        <v>23.132726000000002</v>
      </c>
      <c r="O8" s="364"/>
      <c r="P8" s="504">
        <v>85</v>
      </c>
      <c r="Q8" s="292"/>
      <c r="R8" s="292"/>
      <c r="S8" s="129">
        <v>72002</v>
      </c>
      <c r="T8" s="129" t="s">
        <v>24</v>
      </c>
      <c r="U8" s="129">
        <v>234</v>
      </c>
      <c r="V8" s="485">
        <v>2.73</v>
      </c>
      <c r="W8" s="490">
        <v>108.13</v>
      </c>
      <c r="X8" s="292"/>
      <c r="Y8" s="292"/>
      <c r="Z8" s="292"/>
      <c r="AA8" s="129"/>
    </row>
    <row r="9" spans="1:27" ht="27.6" x14ac:dyDescent="0.3">
      <c r="A9" s="128" t="s">
        <v>1268</v>
      </c>
      <c r="B9" s="489" t="s">
        <v>1272</v>
      </c>
      <c r="C9" s="128" t="s">
        <v>1304</v>
      </c>
      <c r="D9" s="129">
        <v>72003</v>
      </c>
      <c r="E9" s="129" t="s">
        <v>24</v>
      </c>
      <c r="F9" s="485">
        <v>42.9</v>
      </c>
      <c r="G9" s="485">
        <v>44.55</v>
      </c>
      <c r="H9" s="129">
        <v>176</v>
      </c>
      <c r="I9" s="485">
        <v>3.9</v>
      </c>
      <c r="J9" s="129">
        <v>100113</v>
      </c>
      <c r="K9" s="486" t="s">
        <v>1270</v>
      </c>
      <c r="L9" s="487">
        <v>34.65</v>
      </c>
      <c r="M9" s="488">
        <v>0.50060000000000004</v>
      </c>
      <c r="N9" s="292">
        <v>17.345790000000001</v>
      </c>
      <c r="O9" s="364"/>
      <c r="P9" s="504">
        <v>89</v>
      </c>
      <c r="Q9" s="292"/>
      <c r="R9" s="292"/>
      <c r="S9" s="129">
        <v>72003</v>
      </c>
      <c r="T9" s="129" t="s">
        <v>24</v>
      </c>
      <c r="U9" s="129">
        <v>176</v>
      </c>
      <c r="V9" s="485">
        <v>3.9</v>
      </c>
      <c r="W9" s="490">
        <v>106.35</v>
      </c>
      <c r="X9" s="292"/>
      <c r="Y9" s="292"/>
      <c r="Z9" s="292"/>
      <c r="AA9" s="129"/>
    </row>
    <row r="10" spans="1:27" ht="55.2" x14ac:dyDescent="0.3">
      <c r="A10" s="128" t="s">
        <v>1268</v>
      </c>
      <c r="B10" s="489" t="s">
        <v>1273</v>
      </c>
      <c r="C10" s="128" t="s">
        <v>1304</v>
      </c>
      <c r="D10" s="129">
        <v>72005</v>
      </c>
      <c r="E10" s="129" t="s">
        <v>24</v>
      </c>
      <c r="F10" s="485">
        <v>42.9</v>
      </c>
      <c r="G10" s="485">
        <v>44.55</v>
      </c>
      <c r="H10" s="129">
        <v>176</v>
      </c>
      <c r="I10" s="485">
        <v>3.9</v>
      </c>
      <c r="J10" s="129">
        <v>100113</v>
      </c>
      <c r="K10" s="486" t="s">
        <v>1270</v>
      </c>
      <c r="L10" s="487">
        <v>34.65</v>
      </c>
      <c r="M10" s="488">
        <v>0.50060000000000004</v>
      </c>
      <c r="N10" s="292">
        <v>17.345790000000001</v>
      </c>
      <c r="O10" s="364"/>
      <c r="P10" s="504">
        <v>92</v>
      </c>
      <c r="Q10" s="292"/>
      <c r="R10" s="292"/>
      <c r="S10" s="129">
        <v>72005</v>
      </c>
      <c r="T10" s="129" t="s">
        <v>24</v>
      </c>
      <c r="U10" s="129">
        <v>176</v>
      </c>
      <c r="V10" s="485">
        <v>3.9</v>
      </c>
      <c r="W10" s="490">
        <v>109.35</v>
      </c>
      <c r="X10" s="292"/>
      <c r="Y10" s="292"/>
      <c r="Z10" s="292"/>
      <c r="AA10" s="129"/>
    </row>
    <row r="11" spans="1:27" ht="27.6" x14ac:dyDescent="0.3">
      <c r="A11" s="128" t="s">
        <v>1268</v>
      </c>
      <c r="B11" s="489" t="s">
        <v>1274</v>
      </c>
      <c r="C11" s="128" t="s">
        <v>1304</v>
      </c>
      <c r="D11" s="129">
        <v>72010</v>
      </c>
      <c r="E11" s="129" t="s">
        <v>24</v>
      </c>
      <c r="F11" s="485">
        <v>42.9</v>
      </c>
      <c r="G11" s="485">
        <v>44.55</v>
      </c>
      <c r="H11" s="129">
        <v>176</v>
      </c>
      <c r="I11" s="485">
        <v>3.9</v>
      </c>
      <c r="J11" s="129">
        <v>100113</v>
      </c>
      <c r="K11" s="486" t="s">
        <v>1270</v>
      </c>
      <c r="L11" s="487">
        <v>34.65</v>
      </c>
      <c r="M11" s="488">
        <v>0.50060000000000004</v>
      </c>
      <c r="N11" s="292">
        <v>17.345790000000001</v>
      </c>
      <c r="O11" s="364"/>
      <c r="P11" s="504">
        <v>103</v>
      </c>
      <c r="Q11" s="292"/>
      <c r="R11" s="292"/>
      <c r="S11" s="129">
        <v>72010</v>
      </c>
      <c r="T11" s="129" t="s">
        <v>24</v>
      </c>
      <c r="U11" s="129">
        <v>176</v>
      </c>
      <c r="V11" s="485">
        <v>3.9</v>
      </c>
      <c r="W11" s="490">
        <v>120.35</v>
      </c>
      <c r="X11" s="292"/>
      <c r="Y11" s="292"/>
      <c r="Z11" s="292"/>
      <c r="AA11" s="129"/>
    </row>
    <row r="12" spans="1:27" ht="27.6" x14ac:dyDescent="0.3">
      <c r="A12" s="128" t="s">
        <v>1268</v>
      </c>
      <c r="B12" s="489" t="s">
        <v>1275</v>
      </c>
      <c r="C12" s="128" t="s">
        <v>1304</v>
      </c>
      <c r="D12" s="129">
        <v>72013</v>
      </c>
      <c r="E12" s="129" t="s">
        <v>24</v>
      </c>
      <c r="F12" s="485">
        <v>42.9</v>
      </c>
      <c r="G12" s="485">
        <v>44.55</v>
      </c>
      <c r="H12" s="129">
        <v>176</v>
      </c>
      <c r="I12" s="485">
        <v>3.9</v>
      </c>
      <c r="J12" s="129">
        <v>100113</v>
      </c>
      <c r="K12" s="486" t="s">
        <v>1270</v>
      </c>
      <c r="L12" s="487">
        <v>34.65</v>
      </c>
      <c r="M12" s="488">
        <v>0.50060000000000004</v>
      </c>
      <c r="N12" s="292">
        <v>17.345790000000001</v>
      </c>
      <c r="O12" s="364"/>
      <c r="P12" s="504">
        <v>94</v>
      </c>
      <c r="Q12" s="292"/>
      <c r="R12" s="292"/>
      <c r="S12" s="129">
        <v>72013</v>
      </c>
      <c r="T12" s="129" t="s">
        <v>24</v>
      </c>
      <c r="U12" s="129">
        <v>176</v>
      </c>
      <c r="V12" s="485">
        <v>3.9</v>
      </c>
      <c r="W12" s="490">
        <v>111.35</v>
      </c>
      <c r="X12" s="292"/>
      <c r="Y12" s="292"/>
      <c r="Z12" s="292"/>
      <c r="AA12" s="129"/>
    </row>
    <row r="13" spans="1:27" ht="27.6" x14ac:dyDescent="0.3">
      <c r="A13" s="128" t="s">
        <v>1268</v>
      </c>
      <c r="B13" s="489" t="s">
        <v>1276</v>
      </c>
      <c r="C13" s="128" t="s">
        <v>1304</v>
      </c>
      <c r="D13" s="129">
        <v>73001</v>
      </c>
      <c r="E13" s="129" t="s">
        <v>24</v>
      </c>
      <c r="F13" s="485">
        <v>42.9</v>
      </c>
      <c r="G13" s="485">
        <v>44.79</v>
      </c>
      <c r="H13" s="129">
        <v>240</v>
      </c>
      <c r="I13" s="485">
        <v>2.85</v>
      </c>
      <c r="J13" s="129">
        <v>100113</v>
      </c>
      <c r="K13" s="486" t="s">
        <v>1270</v>
      </c>
      <c r="L13" s="487">
        <v>45.98</v>
      </c>
      <c r="M13" s="488">
        <v>0.50060000000000004</v>
      </c>
      <c r="N13" s="292">
        <v>23.017588</v>
      </c>
      <c r="O13" s="364"/>
      <c r="P13" s="504">
        <v>91</v>
      </c>
      <c r="Q13" s="292"/>
      <c r="R13" s="292"/>
      <c r="S13" s="129">
        <v>73001</v>
      </c>
      <c r="T13" s="129" t="s">
        <v>24</v>
      </c>
      <c r="U13" s="129">
        <v>240</v>
      </c>
      <c r="V13" s="485">
        <v>2.85</v>
      </c>
      <c r="W13" s="490">
        <v>114.02</v>
      </c>
      <c r="X13" s="292"/>
      <c r="Y13" s="292"/>
      <c r="Z13" s="292"/>
      <c r="AA13" s="129"/>
    </row>
    <row r="14" spans="1:27" ht="27.6" x14ac:dyDescent="0.3">
      <c r="A14" s="128" t="s">
        <v>1268</v>
      </c>
      <c r="B14" s="489" t="s">
        <v>1277</v>
      </c>
      <c r="C14" s="128" t="s">
        <v>1304</v>
      </c>
      <c r="D14" s="129">
        <v>73002</v>
      </c>
      <c r="E14" s="129" t="s">
        <v>24</v>
      </c>
      <c r="F14" s="485">
        <v>42.9</v>
      </c>
      <c r="G14" s="485">
        <v>44.79</v>
      </c>
      <c r="H14" s="129">
        <v>240</v>
      </c>
      <c r="I14" s="485">
        <v>2.85</v>
      </c>
      <c r="J14" s="129">
        <v>100113</v>
      </c>
      <c r="K14" s="486" t="s">
        <v>1270</v>
      </c>
      <c r="L14" s="487">
        <v>45.98</v>
      </c>
      <c r="M14" s="488">
        <v>0.50060000000000004</v>
      </c>
      <c r="N14" s="292">
        <v>23.017588</v>
      </c>
      <c r="O14" s="364"/>
      <c r="P14" s="504">
        <v>94</v>
      </c>
      <c r="Q14" s="292"/>
      <c r="R14" s="292"/>
      <c r="S14" s="129">
        <v>73002</v>
      </c>
      <c r="T14" s="129" t="s">
        <v>24</v>
      </c>
      <c r="U14" s="129">
        <v>240</v>
      </c>
      <c r="V14" s="485">
        <v>2.85</v>
      </c>
      <c r="W14" s="490">
        <v>117.02</v>
      </c>
      <c r="X14" s="292"/>
      <c r="Y14" s="292"/>
      <c r="Z14" s="292"/>
      <c r="AA14" s="129"/>
    </row>
    <row r="15" spans="1:27" ht="27.6" x14ac:dyDescent="0.3">
      <c r="A15" s="128" t="s">
        <v>1268</v>
      </c>
      <c r="B15" s="489" t="s">
        <v>1278</v>
      </c>
      <c r="C15" s="128" t="s">
        <v>1304</v>
      </c>
      <c r="D15" s="129">
        <v>73004</v>
      </c>
      <c r="E15" s="129" t="s">
        <v>24</v>
      </c>
      <c r="F15" s="485">
        <v>42.9</v>
      </c>
      <c r="G15" s="485">
        <v>44.79</v>
      </c>
      <c r="H15" s="129">
        <v>240</v>
      </c>
      <c r="I15" s="485">
        <v>2.85</v>
      </c>
      <c r="J15" s="129">
        <v>100113</v>
      </c>
      <c r="K15" s="486" t="s">
        <v>1270</v>
      </c>
      <c r="L15" s="487">
        <v>45.98</v>
      </c>
      <c r="M15" s="488">
        <v>0.50060000000000004</v>
      </c>
      <c r="N15" s="292">
        <v>23.017588</v>
      </c>
      <c r="O15" s="364"/>
      <c r="P15" s="504">
        <v>96</v>
      </c>
      <c r="Q15" s="292"/>
      <c r="R15" s="292"/>
      <c r="S15" s="129">
        <v>73004</v>
      </c>
      <c r="T15" s="129" t="s">
        <v>24</v>
      </c>
      <c r="U15" s="129">
        <v>240</v>
      </c>
      <c r="V15" s="485">
        <v>2.85</v>
      </c>
      <c r="W15" s="490">
        <v>119.02</v>
      </c>
      <c r="X15" s="292"/>
      <c r="Y15" s="292"/>
      <c r="Z15" s="292"/>
      <c r="AA15" s="129"/>
    </row>
    <row r="16" spans="1:27" ht="27.6" x14ac:dyDescent="0.3">
      <c r="A16" s="128" t="s">
        <v>1268</v>
      </c>
      <c r="B16" s="489" t="s">
        <v>1279</v>
      </c>
      <c r="C16" s="128" t="s">
        <v>1304</v>
      </c>
      <c r="D16" s="129">
        <v>73005</v>
      </c>
      <c r="E16" s="129" t="s">
        <v>24</v>
      </c>
      <c r="F16" s="485">
        <v>28.6</v>
      </c>
      <c r="G16" s="485">
        <v>30.35</v>
      </c>
      <c r="H16" s="129">
        <v>159</v>
      </c>
      <c r="I16" s="485">
        <v>2.85</v>
      </c>
      <c r="J16" s="129">
        <v>100113</v>
      </c>
      <c r="K16" s="486" t="s">
        <v>1270</v>
      </c>
      <c r="L16" s="487">
        <v>30.64</v>
      </c>
      <c r="M16" s="488">
        <v>0.50060000000000004</v>
      </c>
      <c r="N16" s="292">
        <v>15.338384000000001</v>
      </c>
      <c r="O16" s="364"/>
      <c r="P16" s="504">
        <v>68</v>
      </c>
      <c r="Q16" s="292"/>
      <c r="R16" s="292"/>
      <c r="S16" s="129">
        <v>73005</v>
      </c>
      <c r="T16" s="129" t="s">
        <v>24</v>
      </c>
      <c r="U16" s="129">
        <v>159</v>
      </c>
      <c r="V16" s="485">
        <v>2.85</v>
      </c>
      <c r="W16" s="490">
        <v>83.34</v>
      </c>
      <c r="X16" s="292"/>
      <c r="Y16" s="292"/>
      <c r="Z16" s="292"/>
      <c r="AA16" s="129"/>
    </row>
    <row r="17" spans="1:27" ht="27.6" x14ac:dyDescent="0.3">
      <c r="A17" s="128" t="s">
        <v>1268</v>
      </c>
      <c r="B17" s="489" t="s">
        <v>1280</v>
      </c>
      <c r="C17" s="128" t="s">
        <v>1304</v>
      </c>
      <c r="D17" s="129" t="s">
        <v>1281</v>
      </c>
      <c r="E17" s="129" t="s">
        <v>24</v>
      </c>
      <c r="F17" s="485">
        <v>42.9</v>
      </c>
      <c r="G17" s="485">
        <v>44.55</v>
      </c>
      <c r="H17" s="129">
        <v>176</v>
      </c>
      <c r="I17" s="485">
        <v>3.9</v>
      </c>
      <c r="J17" s="129">
        <v>100113</v>
      </c>
      <c r="K17" s="486" t="s">
        <v>1270</v>
      </c>
      <c r="L17" s="487">
        <v>34.65</v>
      </c>
      <c r="M17" s="488">
        <v>0.50060000000000004</v>
      </c>
      <c r="N17" s="292">
        <v>17.345790000000001</v>
      </c>
      <c r="O17" s="364"/>
      <c r="P17" s="504">
        <v>97</v>
      </c>
      <c r="Q17" s="292"/>
      <c r="R17" s="292"/>
      <c r="S17" s="129" t="s">
        <v>1281</v>
      </c>
      <c r="T17" s="129" t="s">
        <v>24</v>
      </c>
      <c r="U17" s="129">
        <v>176</v>
      </c>
      <c r="V17" s="485">
        <v>3.9</v>
      </c>
      <c r="W17" s="490">
        <v>114.35</v>
      </c>
      <c r="X17" s="292"/>
      <c r="Y17" s="292"/>
      <c r="Z17" s="292"/>
      <c r="AA17" s="129"/>
    </row>
    <row r="18" spans="1:27" ht="27.6" x14ac:dyDescent="0.3">
      <c r="A18" s="128" t="s">
        <v>1268</v>
      </c>
      <c r="B18" s="489" t="s">
        <v>1282</v>
      </c>
      <c r="C18" s="128" t="s">
        <v>1304</v>
      </c>
      <c r="D18" s="129" t="s">
        <v>1283</v>
      </c>
      <c r="E18" s="129" t="s">
        <v>24</v>
      </c>
      <c r="F18" s="485">
        <v>42.9</v>
      </c>
      <c r="G18" s="485">
        <v>44.55</v>
      </c>
      <c r="H18" s="129">
        <v>176</v>
      </c>
      <c r="I18" s="485">
        <v>3.9</v>
      </c>
      <c r="J18" s="129">
        <v>100113</v>
      </c>
      <c r="K18" s="486" t="s">
        <v>1270</v>
      </c>
      <c r="L18" s="487">
        <v>34.65</v>
      </c>
      <c r="M18" s="488">
        <v>0.50060000000000004</v>
      </c>
      <c r="N18" s="292">
        <v>17.345790000000001</v>
      </c>
      <c r="O18" s="364"/>
      <c r="P18" s="504">
        <v>97</v>
      </c>
      <c r="Q18" s="292"/>
      <c r="R18" s="292"/>
      <c r="S18" s="129" t="s">
        <v>1283</v>
      </c>
      <c r="T18" s="129" t="s">
        <v>24</v>
      </c>
      <c r="U18" s="129">
        <v>176</v>
      </c>
      <c r="V18" s="485">
        <v>3.9</v>
      </c>
      <c r="W18" s="490">
        <v>114.35</v>
      </c>
      <c r="X18" s="292"/>
      <c r="Y18" s="292"/>
      <c r="Z18" s="292"/>
      <c r="AA18" s="129"/>
    </row>
    <row r="19" spans="1:27" ht="27.6" x14ac:dyDescent="0.3">
      <c r="A19" s="128" t="s">
        <v>1268</v>
      </c>
      <c r="B19" s="489" t="s">
        <v>1284</v>
      </c>
      <c r="C19" s="128" t="s">
        <v>1304</v>
      </c>
      <c r="D19" s="129" t="s">
        <v>1285</v>
      </c>
      <c r="E19" s="129" t="s">
        <v>24</v>
      </c>
      <c r="F19" s="485">
        <v>42.9</v>
      </c>
      <c r="G19" s="485">
        <v>44.55</v>
      </c>
      <c r="H19" s="129">
        <v>176</v>
      </c>
      <c r="I19" s="485">
        <v>3.9</v>
      </c>
      <c r="J19" s="129">
        <v>100113</v>
      </c>
      <c r="K19" s="486" t="s">
        <v>1270</v>
      </c>
      <c r="L19" s="487">
        <v>34.65</v>
      </c>
      <c r="M19" s="488">
        <v>0.50060000000000004</v>
      </c>
      <c r="N19" s="292">
        <v>17.345790000000001</v>
      </c>
      <c r="O19" s="364"/>
      <c r="P19" s="504">
        <v>99</v>
      </c>
      <c r="Q19" s="292"/>
      <c r="R19" s="292"/>
      <c r="S19" s="129" t="s">
        <v>1285</v>
      </c>
      <c r="T19" s="129" t="s">
        <v>24</v>
      </c>
      <c r="U19" s="129">
        <v>176</v>
      </c>
      <c r="V19" s="485">
        <v>3.9</v>
      </c>
      <c r="W19" s="490">
        <v>116.35</v>
      </c>
      <c r="X19" s="292"/>
      <c r="Y19" s="292"/>
      <c r="Z19" s="292"/>
      <c r="AA19" s="129"/>
    </row>
    <row r="20" spans="1:27" ht="27.6" x14ac:dyDescent="0.3">
      <c r="A20" s="128" t="s">
        <v>1268</v>
      </c>
      <c r="B20" s="489" t="s">
        <v>1286</v>
      </c>
      <c r="C20" s="128" t="s">
        <v>1304</v>
      </c>
      <c r="D20" s="129" t="s">
        <v>1287</v>
      </c>
      <c r="E20" s="129" t="s">
        <v>24</v>
      </c>
      <c r="F20" s="485">
        <v>42.9</v>
      </c>
      <c r="G20" s="485">
        <v>44.55</v>
      </c>
      <c r="H20" s="129">
        <v>176</v>
      </c>
      <c r="I20" s="485">
        <v>3.9</v>
      </c>
      <c r="J20" s="129">
        <v>100113</v>
      </c>
      <c r="K20" s="486" t="s">
        <v>1270</v>
      </c>
      <c r="L20" s="487">
        <v>34.65</v>
      </c>
      <c r="M20" s="488">
        <v>0.50060000000000004</v>
      </c>
      <c r="N20" s="292">
        <v>17.345790000000001</v>
      </c>
      <c r="O20" s="364"/>
      <c r="P20" s="504">
        <v>102</v>
      </c>
      <c r="Q20" s="292"/>
      <c r="R20" s="292"/>
      <c r="S20" s="129" t="s">
        <v>1287</v>
      </c>
      <c r="T20" s="129" t="s">
        <v>24</v>
      </c>
      <c r="U20" s="129">
        <v>176</v>
      </c>
      <c r="V20" s="485">
        <v>3.9</v>
      </c>
      <c r="W20" s="490">
        <v>119.35</v>
      </c>
      <c r="X20" s="292"/>
      <c r="Y20" s="292"/>
      <c r="Z20" s="292"/>
      <c r="AA20" s="129"/>
    </row>
    <row r="21" spans="1:27" ht="27.6" x14ac:dyDescent="0.3">
      <c r="A21" s="128" t="s">
        <v>1268</v>
      </c>
      <c r="B21" s="489" t="s">
        <v>1288</v>
      </c>
      <c r="C21" s="128" t="s">
        <v>1304</v>
      </c>
      <c r="D21" s="129" t="s">
        <v>1289</v>
      </c>
      <c r="E21" s="129" t="s">
        <v>24</v>
      </c>
      <c r="F21" s="485">
        <v>42.9</v>
      </c>
      <c r="G21" s="485">
        <v>44.79</v>
      </c>
      <c r="H21" s="129">
        <v>206</v>
      </c>
      <c r="I21" s="485">
        <v>3.33</v>
      </c>
      <c r="J21" s="129">
        <v>100113</v>
      </c>
      <c r="K21" s="486" t="s">
        <v>1270</v>
      </c>
      <c r="L21" s="487">
        <v>47.61</v>
      </c>
      <c r="M21" s="488">
        <v>0.50060000000000004</v>
      </c>
      <c r="N21" s="292">
        <v>23.833566000000001</v>
      </c>
      <c r="O21" s="364"/>
      <c r="P21" s="504">
        <v>101</v>
      </c>
      <c r="Q21" s="292"/>
      <c r="R21" s="292"/>
      <c r="S21" s="129" t="s">
        <v>1289</v>
      </c>
      <c r="T21" s="129" t="s">
        <v>24</v>
      </c>
      <c r="U21" s="129">
        <v>206</v>
      </c>
      <c r="V21" s="485">
        <v>3.33</v>
      </c>
      <c r="W21" s="490">
        <v>124.83</v>
      </c>
      <c r="X21" s="292"/>
      <c r="Y21" s="292"/>
      <c r="Z21" s="292"/>
      <c r="AA21" s="129"/>
    </row>
    <row r="22" spans="1:27" ht="27.6" x14ac:dyDescent="0.3">
      <c r="A22" s="128" t="s">
        <v>1268</v>
      </c>
      <c r="B22" s="489" t="s">
        <v>1290</v>
      </c>
      <c r="C22" s="128" t="s">
        <v>1304</v>
      </c>
      <c r="D22" s="129" t="s">
        <v>1291</v>
      </c>
      <c r="E22" s="129" t="s">
        <v>24</v>
      </c>
      <c r="F22" s="485">
        <v>42.9</v>
      </c>
      <c r="G22" s="485">
        <v>44.79</v>
      </c>
      <c r="H22" s="129">
        <v>206</v>
      </c>
      <c r="I22" s="485">
        <v>3.33</v>
      </c>
      <c r="J22" s="129">
        <v>100113</v>
      </c>
      <c r="K22" s="486" t="s">
        <v>1270</v>
      </c>
      <c r="L22" s="487">
        <v>47.06</v>
      </c>
      <c r="M22" s="488">
        <v>0.50060000000000004</v>
      </c>
      <c r="N22" s="292">
        <v>23.558236000000004</v>
      </c>
      <c r="O22" s="364"/>
      <c r="P22" s="504">
        <v>106</v>
      </c>
      <c r="Q22" s="292"/>
      <c r="R22" s="292"/>
      <c r="S22" s="129" t="s">
        <v>1291</v>
      </c>
      <c r="T22" s="129" t="s">
        <v>24</v>
      </c>
      <c r="U22" s="129">
        <v>206</v>
      </c>
      <c r="V22" s="485">
        <v>3.33</v>
      </c>
      <c r="W22" s="490">
        <v>129.56</v>
      </c>
      <c r="X22" s="292"/>
      <c r="Y22" s="292"/>
      <c r="Z22" s="292"/>
      <c r="AA22" s="129"/>
    </row>
    <row r="23" spans="1:27" ht="27.6" x14ac:dyDescent="0.3">
      <c r="A23" s="128" t="s">
        <v>1268</v>
      </c>
      <c r="B23" s="489" t="s">
        <v>1292</v>
      </c>
      <c r="C23" s="128" t="s">
        <v>23</v>
      </c>
      <c r="D23" s="448">
        <v>74002</v>
      </c>
      <c r="E23" s="129" t="s">
        <v>24</v>
      </c>
      <c r="F23" s="485">
        <v>38</v>
      </c>
      <c r="G23" s="485">
        <v>39.57</v>
      </c>
      <c r="H23" s="129">
        <v>192</v>
      </c>
      <c r="I23" s="485">
        <v>3.16</v>
      </c>
      <c r="J23" s="129">
        <v>100156</v>
      </c>
      <c r="K23" s="486" t="s">
        <v>1293</v>
      </c>
      <c r="L23" s="487">
        <v>42.23</v>
      </c>
      <c r="M23" s="488">
        <v>3.5032999999999999</v>
      </c>
      <c r="N23" s="292">
        <v>147.94435899999999</v>
      </c>
      <c r="O23" s="364"/>
      <c r="P23" s="504">
        <v>106</v>
      </c>
      <c r="Q23" s="292"/>
      <c r="R23" s="292"/>
      <c r="S23" s="448">
        <v>74002</v>
      </c>
      <c r="T23" s="129" t="s">
        <v>24</v>
      </c>
      <c r="U23" s="129">
        <v>192</v>
      </c>
      <c r="V23" s="485">
        <v>3.16</v>
      </c>
      <c r="W23" s="490">
        <v>253.94</v>
      </c>
      <c r="X23" s="292"/>
      <c r="Y23" s="292"/>
      <c r="Z23" s="292"/>
      <c r="AA23" s="129"/>
    </row>
    <row r="24" spans="1:27" ht="41.4" x14ac:dyDescent="0.3">
      <c r="A24" s="128" t="s">
        <v>1268</v>
      </c>
      <c r="B24" s="489" t="s">
        <v>1294</v>
      </c>
      <c r="C24" s="128" t="s">
        <v>23</v>
      </c>
      <c r="D24" s="448">
        <v>74001</v>
      </c>
      <c r="E24" s="129" t="s">
        <v>24</v>
      </c>
      <c r="F24" s="485">
        <v>40.090000000000003</v>
      </c>
      <c r="G24" s="485">
        <v>41.74</v>
      </c>
      <c r="H24" s="129">
        <v>152</v>
      </c>
      <c r="I24" s="485">
        <v>4.22</v>
      </c>
      <c r="J24" s="129">
        <v>100156</v>
      </c>
      <c r="K24" s="486" t="s">
        <v>1293</v>
      </c>
      <c r="L24" s="487">
        <v>33.43</v>
      </c>
      <c r="M24" s="488">
        <v>3.5032999999999999</v>
      </c>
      <c r="N24" s="292">
        <v>117.115319</v>
      </c>
      <c r="O24" s="364"/>
      <c r="P24" s="504">
        <v>118</v>
      </c>
      <c r="Q24" s="292"/>
      <c r="R24" s="292"/>
      <c r="S24" s="448">
        <v>74001</v>
      </c>
      <c r="T24" s="129" t="s">
        <v>24</v>
      </c>
      <c r="U24" s="129">
        <v>152</v>
      </c>
      <c r="V24" s="485">
        <v>4.22</v>
      </c>
      <c r="W24" s="490">
        <v>235.12</v>
      </c>
      <c r="X24" s="292"/>
      <c r="Y24" s="292"/>
      <c r="Z24" s="292"/>
      <c r="AA24" s="129"/>
    </row>
    <row r="25" spans="1:27" ht="41.4" x14ac:dyDescent="0.3">
      <c r="A25" s="128" t="s">
        <v>1268</v>
      </c>
      <c r="B25" s="489" t="s">
        <v>1295</v>
      </c>
      <c r="C25" s="128" t="s">
        <v>23</v>
      </c>
      <c r="D25" s="448">
        <v>74003</v>
      </c>
      <c r="E25" s="129" t="s">
        <v>24</v>
      </c>
      <c r="F25" s="485">
        <v>40.090000000000003</v>
      </c>
      <c r="G25" s="485">
        <v>41.74</v>
      </c>
      <c r="H25" s="129">
        <v>152</v>
      </c>
      <c r="I25" s="485">
        <v>4.22</v>
      </c>
      <c r="J25" s="129">
        <v>100156</v>
      </c>
      <c r="K25" s="486" t="s">
        <v>1293</v>
      </c>
      <c r="L25" s="487">
        <v>33.43</v>
      </c>
      <c r="M25" s="488">
        <v>3.5032999999999999</v>
      </c>
      <c r="N25" s="292">
        <v>117.115319</v>
      </c>
      <c r="O25" s="364"/>
      <c r="P25" s="504">
        <v>118</v>
      </c>
      <c r="Q25" s="292"/>
      <c r="R25" s="292"/>
      <c r="S25" s="448">
        <v>74003</v>
      </c>
      <c r="T25" s="129" t="s">
        <v>24</v>
      </c>
      <c r="U25" s="129">
        <v>152</v>
      </c>
      <c r="V25" s="485">
        <v>4.22</v>
      </c>
      <c r="W25" s="490">
        <v>235.12</v>
      </c>
      <c r="X25" s="292"/>
      <c r="Y25" s="292"/>
      <c r="Z25" s="292"/>
      <c r="AA25" s="129"/>
    </row>
    <row r="26" spans="1:27" ht="27.6" x14ac:dyDescent="0.3">
      <c r="A26" s="128" t="s">
        <v>1268</v>
      </c>
      <c r="B26" s="489" t="s">
        <v>1296</v>
      </c>
      <c r="C26" s="128" t="s">
        <v>23</v>
      </c>
      <c r="D26" s="448">
        <v>74005</v>
      </c>
      <c r="E26" s="129" t="s">
        <v>24</v>
      </c>
      <c r="F26" s="485">
        <v>40.090000000000003</v>
      </c>
      <c r="G26" s="485">
        <v>41.74</v>
      </c>
      <c r="H26" s="129">
        <v>152</v>
      </c>
      <c r="I26" s="485">
        <v>4.22</v>
      </c>
      <c r="J26" s="129">
        <v>100156</v>
      </c>
      <c r="K26" s="486" t="s">
        <v>1293</v>
      </c>
      <c r="L26" s="487">
        <v>33.43</v>
      </c>
      <c r="M26" s="488">
        <v>3.5032999999999999</v>
      </c>
      <c r="N26" s="292">
        <v>117.115319</v>
      </c>
      <c r="O26" s="364"/>
      <c r="P26" s="504">
        <v>118</v>
      </c>
      <c r="Q26" s="292"/>
      <c r="R26" s="292"/>
      <c r="S26" s="448">
        <v>74005</v>
      </c>
      <c r="T26" s="129" t="s">
        <v>24</v>
      </c>
      <c r="U26" s="129">
        <v>152</v>
      </c>
      <c r="V26" s="485">
        <v>4.22</v>
      </c>
      <c r="W26" s="490">
        <v>235.12</v>
      </c>
      <c r="X26" s="292"/>
      <c r="Y26" s="292"/>
      <c r="Z26" s="292"/>
      <c r="AA26" s="129"/>
    </row>
    <row r="27" spans="1:27" ht="41.4" x14ac:dyDescent="0.3">
      <c r="A27" s="128" t="s">
        <v>1268</v>
      </c>
      <c r="B27" s="489" t="s">
        <v>1305</v>
      </c>
      <c r="C27" s="128" t="s">
        <v>1304</v>
      </c>
      <c r="D27" s="448">
        <v>470455</v>
      </c>
      <c r="E27" s="129" t="s">
        <v>24</v>
      </c>
      <c r="F27" s="485">
        <v>42.6</v>
      </c>
      <c r="G27" s="485">
        <v>44.6</v>
      </c>
      <c r="H27" s="129">
        <v>96</v>
      </c>
      <c r="I27" s="485">
        <v>7.1</v>
      </c>
      <c r="J27" s="129">
        <v>100103</v>
      </c>
      <c r="K27" s="486" t="s">
        <v>1298</v>
      </c>
      <c r="L27" s="487">
        <v>21.66</v>
      </c>
      <c r="M27" s="488">
        <v>0.94340000000000002</v>
      </c>
      <c r="N27" s="292">
        <v>20.440000000000001</v>
      </c>
      <c r="O27" s="364"/>
      <c r="P27" s="504">
        <v>115</v>
      </c>
      <c r="Q27" s="292"/>
      <c r="R27" s="292"/>
      <c r="S27" s="448">
        <v>470455</v>
      </c>
      <c r="T27" s="129" t="s">
        <v>24</v>
      </c>
      <c r="U27" s="129">
        <v>96</v>
      </c>
      <c r="V27" s="485">
        <v>7.1</v>
      </c>
      <c r="W27" s="490">
        <v>135.44</v>
      </c>
      <c r="X27" s="292"/>
      <c r="Y27" s="292"/>
      <c r="Z27" s="292"/>
      <c r="AA27" s="129"/>
    </row>
    <row r="28" spans="1:27" ht="41.4" x14ac:dyDescent="0.3">
      <c r="A28" s="128" t="s">
        <v>1268</v>
      </c>
      <c r="B28" s="489" t="s">
        <v>1306</v>
      </c>
      <c r="C28" s="128" t="s">
        <v>23</v>
      </c>
      <c r="D28" s="448">
        <v>470460</v>
      </c>
      <c r="E28" s="129" t="s">
        <v>24</v>
      </c>
      <c r="F28" s="485">
        <v>45</v>
      </c>
      <c r="G28" s="485">
        <v>47</v>
      </c>
      <c r="H28" s="129">
        <v>96</v>
      </c>
      <c r="I28" s="485">
        <v>7.5</v>
      </c>
      <c r="J28" s="129">
        <v>100156</v>
      </c>
      <c r="K28" s="486" t="s">
        <v>1293</v>
      </c>
      <c r="L28" s="487">
        <v>19.32</v>
      </c>
      <c r="M28" s="488">
        <v>3.5032999999999999</v>
      </c>
      <c r="N28" s="292">
        <v>67.683756000000002</v>
      </c>
      <c r="O28" s="364"/>
      <c r="P28" s="504">
        <v>108</v>
      </c>
      <c r="Q28" s="292"/>
      <c r="R28" s="292"/>
      <c r="S28" s="448">
        <v>470465</v>
      </c>
      <c r="T28" s="129" t="s">
        <v>24</v>
      </c>
      <c r="U28" s="129">
        <v>96</v>
      </c>
      <c r="V28" s="485">
        <v>7.5</v>
      </c>
      <c r="W28" s="490">
        <v>169.5</v>
      </c>
      <c r="X28" s="292"/>
      <c r="Y28" s="292"/>
      <c r="Z28" s="292"/>
      <c r="AA28" s="129"/>
    </row>
    <row r="29" spans="1:27" ht="27.6" x14ac:dyDescent="0.3">
      <c r="A29" s="128" t="s">
        <v>1268</v>
      </c>
      <c r="B29" s="489" t="s">
        <v>1307</v>
      </c>
      <c r="C29" s="128" t="s">
        <v>1308</v>
      </c>
      <c r="D29" s="448">
        <v>470470</v>
      </c>
      <c r="E29" s="129" t="s">
        <v>24</v>
      </c>
      <c r="F29" s="485">
        <v>43.2</v>
      </c>
      <c r="G29" s="485">
        <v>45.2</v>
      </c>
      <c r="H29" s="129">
        <v>96</v>
      </c>
      <c r="I29" s="485">
        <v>7.2</v>
      </c>
      <c r="J29" s="129">
        <v>100193</v>
      </c>
      <c r="K29" s="486" t="s">
        <v>1309</v>
      </c>
      <c r="L29" s="487">
        <v>17.149999999999999</v>
      </c>
      <c r="M29" s="488">
        <v>1.3079000000000001</v>
      </c>
      <c r="N29" s="292">
        <v>22.430485000000001</v>
      </c>
      <c r="O29" s="364"/>
      <c r="P29" s="504">
        <v>106</v>
      </c>
      <c r="Q29" s="292"/>
      <c r="R29" s="292"/>
      <c r="S29" s="448">
        <v>470475</v>
      </c>
      <c r="T29" s="129" t="s">
        <v>24</v>
      </c>
      <c r="U29" s="129">
        <v>96</v>
      </c>
      <c r="V29" s="485">
        <v>7.2</v>
      </c>
      <c r="W29" s="490">
        <v>124</v>
      </c>
      <c r="X29" s="292"/>
      <c r="Y29" s="292"/>
      <c r="Z29" s="292"/>
      <c r="AA29" s="129"/>
    </row>
    <row r="30" spans="1:27" ht="41.4" x14ac:dyDescent="0.3">
      <c r="A30" s="128" t="s">
        <v>1268</v>
      </c>
      <c r="B30" s="489" t="s">
        <v>1297</v>
      </c>
      <c r="C30" s="128" t="s">
        <v>1304</v>
      </c>
      <c r="D30" s="448">
        <v>471005</v>
      </c>
      <c r="E30" s="129" t="s">
        <v>24</v>
      </c>
      <c r="F30" s="485">
        <v>30</v>
      </c>
      <c r="G30" s="485">
        <v>32</v>
      </c>
      <c r="H30" s="129">
        <v>192</v>
      </c>
      <c r="I30" s="485">
        <v>2.5</v>
      </c>
      <c r="J30" s="129">
        <v>100103</v>
      </c>
      <c r="K30" s="486" t="s">
        <v>1298</v>
      </c>
      <c r="L30" s="487">
        <v>11.92</v>
      </c>
      <c r="M30" s="488">
        <v>0.94340000000000002</v>
      </c>
      <c r="N30" s="292">
        <v>11.24</v>
      </c>
      <c r="O30" s="364"/>
      <c r="P30" s="504">
        <v>120.5</v>
      </c>
      <c r="Q30" s="292"/>
      <c r="R30" s="292"/>
      <c r="S30" s="448">
        <v>471005</v>
      </c>
      <c r="T30" s="129" t="s">
        <v>24</v>
      </c>
      <c r="U30" s="129">
        <v>192</v>
      </c>
      <c r="V30" s="485">
        <v>2.5</v>
      </c>
      <c r="W30" s="490">
        <v>131.74</v>
      </c>
      <c r="X30" s="292"/>
      <c r="Y30" s="292"/>
      <c r="Z30" s="292"/>
      <c r="AA30" s="129"/>
    </row>
    <row r="31" spans="1:27" ht="27.6" x14ac:dyDescent="0.3">
      <c r="A31" s="128" t="s">
        <v>1268</v>
      </c>
      <c r="B31" s="489" t="s">
        <v>1310</v>
      </c>
      <c r="C31" s="128" t="s">
        <v>23</v>
      </c>
      <c r="D31" s="448">
        <v>471025</v>
      </c>
      <c r="E31" s="129" t="s">
        <v>24</v>
      </c>
      <c r="F31" s="485">
        <v>32.5</v>
      </c>
      <c r="G31" s="485">
        <v>34.5</v>
      </c>
      <c r="H31" s="129">
        <v>160</v>
      </c>
      <c r="I31" s="485">
        <v>3.25</v>
      </c>
      <c r="J31" s="129">
        <v>100156</v>
      </c>
      <c r="K31" s="486" t="s">
        <v>1293</v>
      </c>
      <c r="L31" s="487">
        <v>10.48</v>
      </c>
      <c r="M31" s="488">
        <v>3.5032999999999999</v>
      </c>
      <c r="N31" s="292">
        <v>36.714584000000002</v>
      </c>
      <c r="O31" s="364"/>
      <c r="P31" s="504">
        <v>105</v>
      </c>
      <c r="Q31" s="292"/>
      <c r="R31" s="292"/>
      <c r="S31" s="448">
        <v>471010</v>
      </c>
      <c r="T31" s="129" t="s">
        <v>24</v>
      </c>
      <c r="U31" s="129">
        <v>160</v>
      </c>
      <c r="V31" s="485">
        <v>3.25</v>
      </c>
      <c r="W31" s="490">
        <v>128.5</v>
      </c>
      <c r="X31" s="292"/>
      <c r="Y31" s="292"/>
      <c r="Z31" s="292"/>
      <c r="AA31" s="129"/>
    </row>
    <row r="32" spans="1:27" ht="27.6" x14ac:dyDescent="0.3">
      <c r="A32" s="128" t="s">
        <v>1268</v>
      </c>
      <c r="B32" s="489" t="s">
        <v>1311</v>
      </c>
      <c r="C32" s="128" t="s">
        <v>1308</v>
      </c>
      <c r="D32" s="448">
        <v>471030</v>
      </c>
      <c r="E32" s="129" t="s">
        <v>24</v>
      </c>
      <c r="F32" s="485">
        <v>32.5</v>
      </c>
      <c r="G32" s="485">
        <v>34.5</v>
      </c>
      <c r="H32" s="129">
        <v>160</v>
      </c>
      <c r="I32" s="485">
        <v>3.25</v>
      </c>
      <c r="J32" s="129">
        <v>100193</v>
      </c>
      <c r="K32" s="486" t="s">
        <v>1309</v>
      </c>
      <c r="L32" s="487">
        <v>10.48</v>
      </c>
      <c r="M32" s="488">
        <v>1.3079000000000001</v>
      </c>
      <c r="N32" s="292">
        <v>13.706792000000002</v>
      </c>
      <c r="O32" s="364"/>
      <c r="P32" s="504">
        <v>105</v>
      </c>
      <c r="Q32" s="292"/>
      <c r="R32" s="292"/>
      <c r="S32" s="448">
        <v>471015</v>
      </c>
      <c r="T32" s="129" t="s">
        <v>24</v>
      </c>
      <c r="U32" s="129">
        <v>160</v>
      </c>
      <c r="V32" s="485">
        <v>3.25</v>
      </c>
      <c r="W32" s="490">
        <v>116.5</v>
      </c>
      <c r="X32" s="292"/>
      <c r="Y32" s="292"/>
      <c r="Z32" s="292"/>
      <c r="AA32" s="129"/>
    </row>
    <row r="33" spans="1:27" ht="41.4" x14ac:dyDescent="0.3">
      <c r="A33" s="128" t="s">
        <v>1268</v>
      </c>
      <c r="B33" s="489" t="s">
        <v>1299</v>
      </c>
      <c r="C33" s="128" t="s">
        <v>1304</v>
      </c>
      <c r="D33" s="448">
        <v>470490</v>
      </c>
      <c r="E33" s="129" t="s">
        <v>24</v>
      </c>
      <c r="F33" s="485">
        <v>37</v>
      </c>
      <c r="G33" s="485">
        <v>39</v>
      </c>
      <c r="H33" s="129">
        <v>293</v>
      </c>
      <c r="I33" s="485">
        <v>2.02</v>
      </c>
      <c r="J33" s="129">
        <v>100103</v>
      </c>
      <c r="K33" s="486" t="s">
        <v>1298</v>
      </c>
      <c r="L33" s="487">
        <v>52.56</v>
      </c>
      <c r="M33" s="488">
        <v>0.94340000000000002</v>
      </c>
      <c r="N33" s="292">
        <v>49.58</v>
      </c>
      <c r="O33" s="364"/>
      <c r="P33" s="504">
        <v>102</v>
      </c>
      <c r="Q33" s="292"/>
      <c r="R33" s="292"/>
      <c r="S33" s="448">
        <v>470490</v>
      </c>
      <c r="T33" s="129" t="s">
        <v>24</v>
      </c>
      <c r="U33" s="129">
        <v>293</v>
      </c>
      <c r="V33" s="485">
        <v>2.02</v>
      </c>
      <c r="W33" s="490">
        <v>151.58000000000001</v>
      </c>
      <c r="X33" s="292"/>
      <c r="Y33" s="292"/>
      <c r="Z33" s="292"/>
      <c r="AA33" s="129"/>
    </row>
    <row r="34" spans="1:27" ht="27.6" x14ac:dyDescent="0.3">
      <c r="A34" s="128" t="s">
        <v>1268</v>
      </c>
      <c r="B34" s="489" t="s">
        <v>1300</v>
      </c>
      <c r="C34" s="128" t="s">
        <v>23</v>
      </c>
      <c r="D34" s="448">
        <v>470495</v>
      </c>
      <c r="E34" s="129" t="s">
        <v>24</v>
      </c>
      <c r="F34" s="485">
        <v>36</v>
      </c>
      <c r="G34" s="485">
        <v>38</v>
      </c>
      <c r="H34" s="129">
        <v>244</v>
      </c>
      <c r="I34" s="485">
        <v>2.36</v>
      </c>
      <c r="J34" s="129">
        <v>100156</v>
      </c>
      <c r="K34" s="486" t="s">
        <v>1293</v>
      </c>
      <c r="L34" s="487">
        <v>41.72</v>
      </c>
      <c r="M34" s="488">
        <v>3.5032999999999999</v>
      </c>
      <c r="N34" s="292">
        <v>146.15767599999998</v>
      </c>
      <c r="O34" s="364"/>
      <c r="P34" s="504">
        <v>78</v>
      </c>
      <c r="Q34" s="292"/>
      <c r="R34" s="292"/>
      <c r="S34" s="448">
        <v>470495</v>
      </c>
      <c r="T34" s="129" t="s">
        <v>24</v>
      </c>
      <c r="U34" s="129">
        <v>244</v>
      </c>
      <c r="V34" s="485">
        <v>2.36</v>
      </c>
      <c r="W34" s="490">
        <v>224.16</v>
      </c>
      <c r="X34" s="292"/>
      <c r="Y34" s="292"/>
      <c r="Z34" s="292"/>
      <c r="AA34" s="129"/>
    </row>
    <row r="35" spans="1:27" ht="27.6" x14ac:dyDescent="0.3">
      <c r="A35" s="128" t="s">
        <v>1268</v>
      </c>
      <c r="B35" s="489" t="s">
        <v>1312</v>
      </c>
      <c r="C35" s="128" t="s">
        <v>1308</v>
      </c>
      <c r="D35" s="448">
        <v>470505</v>
      </c>
      <c r="E35" s="129" t="s">
        <v>24</v>
      </c>
      <c r="F35" s="485">
        <v>33.5</v>
      </c>
      <c r="G35" s="485">
        <v>35.5</v>
      </c>
      <c r="H35" s="129">
        <v>239</v>
      </c>
      <c r="I35" s="485">
        <v>2.23</v>
      </c>
      <c r="J35" s="129">
        <v>100193</v>
      </c>
      <c r="K35" s="486" t="s">
        <v>1309</v>
      </c>
      <c r="L35" s="487">
        <v>37.03</v>
      </c>
      <c r="M35" s="488">
        <v>1.3079000000000001</v>
      </c>
      <c r="N35" s="292">
        <v>48.431537000000006</v>
      </c>
      <c r="O35" s="364"/>
      <c r="P35" s="504">
        <v>66</v>
      </c>
      <c r="Q35" s="292"/>
      <c r="R35" s="292"/>
      <c r="S35" s="448">
        <v>470510</v>
      </c>
      <c r="T35" s="129" t="s">
        <v>24</v>
      </c>
      <c r="U35" s="129">
        <v>239</v>
      </c>
      <c r="V35" s="485">
        <v>2.23</v>
      </c>
      <c r="W35" s="490">
        <v>104.5</v>
      </c>
      <c r="X35" s="292"/>
      <c r="Y35" s="292"/>
      <c r="Z35" s="292"/>
      <c r="AA35" s="129"/>
    </row>
    <row r="36" spans="1:27" ht="41.4" x14ac:dyDescent="0.3">
      <c r="A36" s="128" t="s">
        <v>1268</v>
      </c>
      <c r="B36" s="489" t="s">
        <v>1301</v>
      </c>
      <c r="C36" s="128" t="s">
        <v>1304</v>
      </c>
      <c r="D36" s="448">
        <v>471045</v>
      </c>
      <c r="E36" s="129" t="s">
        <v>24</v>
      </c>
      <c r="F36" s="485">
        <v>40.159999999999997</v>
      </c>
      <c r="G36" s="485">
        <v>42.16</v>
      </c>
      <c r="H36" s="129">
        <v>253</v>
      </c>
      <c r="I36" s="485">
        <v>2.54</v>
      </c>
      <c r="J36" s="129">
        <v>100103</v>
      </c>
      <c r="K36" s="486" t="s">
        <v>1298</v>
      </c>
      <c r="L36" s="487">
        <v>45.46</v>
      </c>
      <c r="M36" s="488">
        <v>0.94340000000000002</v>
      </c>
      <c r="N36" s="292">
        <v>42.88</v>
      </c>
      <c r="O36" s="364"/>
      <c r="P36" s="504">
        <v>124</v>
      </c>
      <c r="Q36" s="292"/>
      <c r="R36" s="292"/>
      <c r="S36" s="448">
        <v>471045</v>
      </c>
      <c r="T36" s="129" t="s">
        <v>24</v>
      </c>
      <c r="U36" s="129">
        <v>253</v>
      </c>
      <c r="V36" s="485">
        <v>2.54</v>
      </c>
      <c r="W36" s="490">
        <v>166.88</v>
      </c>
      <c r="X36" s="292"/>
      <c r="Y36" s="292"/>
      <c r="Z36" s="292"/>
      <c r="AA36" s="129"/>
    </row>
    <row r="37" spans="1:27" ht="41.4" x14ac:dyDescent="0.3">
      <c r="A37" s="128" t="s">
        <v>1268</v>
      </c>
      <c r="B37" s="489" t="s">
        <v>1313</v>
      </c>
      <c r="C37" s="128" t="s">
        <v>23</v>
      </c>
      <c r="D37" s="448">
        <v>470710</v>
      </c>
      <c r="E37" s="129" t="s">
        <v>24</v>
      </c>
      <c r="F37" s="485">
        <v>34.375</v>
      </c>
      <c r="G37" s="485">
        <v>36.380000000000003</v>
      </c>
      <c r="H37" s="129">
        <v>100</v>
      </c>
      <c r="I37" s="485">
        <v>5.5</v>
      </c>
      <c r="J37" s="129">
        <v>100154</v>
      </c>
      <c r="K37" s="486" t="s">
        <v>1314</v>
      </c>
      <c r="L37" s="487">
        <v>15.63</v>
      </c>
      <c r="M37" s="488">
        <v>2.3287</v>
      </c>
      <c r="N37" s="292">
        <v>36.397581000000002</v>
      </c>
      <c r="O37" s="364"/>
      <c r="P37" s="504">
        <v>75</v>
      </c>
      <c r="Q37" s="292"/>
      <c r="R37" s="292"/>
      <c r="S37" s="448">
        <v>470610</v>
      </c>
      <c r="T37" s="129" t="s">
        <v>24</v>
      </c>
      <c r="U37" s="129">
        <v>100</v>
      </c>
      <c r="V37" s="485">
        <v>5.5</v>
      </c>
      <c r="W37" s="490">
        <v>89.5</v>
      </c>
      <c r="X37" s="292"/>
      <c r="Y37" s="292"/>
      <c r="Z37" s="292"/>
      <c r="AA37" s="129"/>
    </row>
    <row r="38" spans="1:27" ht="41.4" x14ac:dyDescent="0.3">
      <c r="A38" s="128" t="s">
        <v>1268</v>
      </c>
      <c r="B38" s="489" t="s">
        <v>1315</v>
      </c>
      <c r="C38" s="128" t="s">
        <v>23</v>
      </c>
      <c r="D38" s="448">
        <v>470715</v>
      </c>
      <c r="E38" s="129" t="s">
        <v>24</v>
      </c>
      <c r="F38" s="485">
        <v>34.375</v>
      </c>
      <c r="G38" s="485">
        <v>36.380000000000003</v>
      </c>
      <c r="H38" s="129">
        <v>100</v>
      </c>
      <c r="I38" s="485">
        <v>5.5</v>
      </c>
      <c r="J38" s="129">
        <v>100154</v>
      </c>
      <c r="K38" s="486" t="s">
        <v>1314</v>
      </c>
      <c r="L38" s="487">
        <v>15.63</v>
      </c>
      <c r="M38" s="488">
        <v>2.3287</v>
      </c>
      <c r="N38" s="292">
        <v>36.397581000000002</v>
      </c>
      <c r="O38" s="364"/>
      <c r="P38" s="504">
        <v>75</v>
      </c>
      <c r="Q38" s="292"/>
      <c r="R38" s="292"/>
      <c r="S38" s="448">
        <v>470665</v>
      </c>
      <c r="T38" s="129" t="s">
        <v>24</v>
      </c>
      <c r="U38" s="129">
        <v>100</v>
      </c>
      <c r="V38" s="485">
        <v>5.5</v>
      </c>
      <c r="W38" s="490">
        <v>89</v>
      </c>
      <c r="X38" s="292"/>
      <c r="Y38" s="292"/>
      <c r="Z38" s="292"/>
      <c r="AA38" s="129"/>
    </row>
    <row r="39" spans="1:27" ht="41.4" x14ac:dyDescent="0.3">
      <c r="A39" s="128" t="s">
        <v>1268</v>
      </c>
      <c r="B39" s="489" t="s">
        <v>1316</v>
      </c>
      <c r="C39" s="128" t="s">
        <v>23</v>
      </c>
      <c r="D39" s="448">
        <v>470735</v>
      </c>
      <c r="E39" s="129" t="s">
        <v>24</v>
      </c>
      <c r="F39" s="485">
        <v>34.375</v>
      </c>
      <c r="G39" s="485">
        <v>36.375</v>
      </c>
      <c r="H39" s="129">
        <v>100</v>
      </c>
      <c r="I39" s="485">
        <v>5.5</v>
      </c>
      <c r="J39" s="129">
        <v>100154</v>
      </c>
      <c r="K39" s="486" t="s">
        <v>1314</v>
      </c>
      <c r="L39" s="487">
        <v>15.63</v>
      </c>
      <c r="M39" s="488">
        <v>2.3287</v>
      </c>
      <c r="N39" s="292">
        <v>36.397581000000002</v>
      </c>
      <c r="O39" s="364"/>
      <c r="P39" s="504">
        <v>82</v>
      </c>
      <c r="Q39" s="292"/>
      <c r="R39" s="292"/>
      <c r="S39" s="448">
        <v>470740</v>
      </c>
      <c r="T39" s="129" t="s">
        <v>24</v>
      </c>
      <c r="U39" s="129">
        <v>100</v>
      </c>
      <c r="V39" s="485">
        <v>5.5</v>
      </c>
      <c r="W39" s="490">
        <v>95</v>
      </c>
      <c r="X39" s="292"/>
      <c r="Y39" s="292"/>
      <c r="Z39" s="292"/>
      <c r="AA39" s="129"/>
    </row>
    <row r="40" spans="1:27" ht="41.4" x14ac:dyDescent="0.3">
      <c r="A40" s="128" t="s">
        <v>1268</v>
      </c>
      <c r="B40" s="489" t="s">
        <v>1317</v>
      </c>
      <c r="C40" s="128" t="s">
        <v>23</v>
      </c>
      <c r="D40" s="448">
        <v>471040</v>
      </c>
      <c r="E40" s="129" t="s">
        <v>24</v>
      </c>
      <c r="F40" s="485">
        <v>34.380000000000003</v>
      </c>
      <c r="G40" s="485">
        <v>36.380000000000003</v>
      </c>
      <c r="H40" s="129">
        <v>100</v>
      </c>
      <c r="I40" s="485">
        <v>5.5</v>
      </c>
      <c r="J40" s="129">
        <v>100154</v>
      </c>
      <c r="K40" s="486" t="s">
        <v>1314</v>
      </c>
      <c r="L40" s="487">
        <v>15.63</v>
      </c>
      <c r="M40" s="488">
        <v>2.3287</v>
      </c>
      <c r="N40" s="292">
        <v>36.397581000000002</v>
      </c>
      <c r="O40" s="364"/>
      <c r="P40" s="504">
        <v>82</v>
      </c>
      <c r="Q40" s="292"/>
      <c r="R40" s="292"/>
      <c r="S40" s="448">
        <v>471050</v>
      </c>
      <c r="T40" s="129" t="s">
        <v>24</v>
      </c>
      <c r="U40" s="129">
        <v>100</v>
      </c>
      <c r="V40" s="485">
        <v>5.5</v>
      </c>
      <c r="W40" s="490">
        <v>95</v>
      </c>
      <c r="X40" s="292"/>
      <c r="Y40" s="292"/>
      <c r="Z40" s="292"/>
      <c r="AA40" s="129"/>
    </row>
    <row r="41" spans="1:27" ht="27.6" x14ac:dyDescent="0.3">
      <c r="A41" s="128" t="s">
        <v>1268</v>
      </c>
      <c r="B41" s="489" t="s">
        <v>1302</v>
      </c>
      <c r="C41" s="128" t="s">
        <v>1318</v>
      </c>
      <c r="D41" s="448">
        <v>470705</v>
      </c>
      <c r="E41" s="129" t="s">
        <v>24</v>
      </c>
      <c r="F41" s="485">
        <v>30</v>
      </c>
      <c r="G41" s="485">
        <v>32</v>
      </c>
      <c r="H41" s="129">
        <v>240</v>
      </c>
      <c r="I41" s="485">
        <v>2</v>
      </c>
      <c r="J41" s="129">
        <v>100019</v>
      </c>
      <c r="K41" s="486" t="s">
        <v>1303</v>
      </c>
      <c r="L41" s="487">
        <v>14.28</v>
      </c>
      <c r="M41" s="488">
        <v>1.6368</v>
      </c>
      <c r="N41" s="292">
        <v>23.373504000000001</v>
      </c>
      <c r="O41" s="364"/>
      <c r="P41" s="504">
        <v>85</v>
      </c>
      <c r="Q41" s="292"/>
      <c r="R41" s="292"/>
      <c r="S41" s="448">
        <v>470705</v>
      </c>
      <c r="T41" s="129" t="s">
        <v>24</v>
      </c>
      <c r="U41" s="129">
        <v>240</v>
      </c>
      <c r="V41" s="485">
        <v>2</v>
      </c>
      <c r="W41" s="490">
        <v>108.37</v>
      </c>
      <c r="X41" s="292"/>
      <c r="Y41" s="292"/>
      <c r="Z41" s="292"/>
      <c r="AA41" s="129"/>
    </row>
  </sheetData>
  <protectedRanges>
    <protectedRange password="8F60" sqref="Z6" name="Calculations_40"/>
  </protectedRanges>
  <mergeCells count="1">
    <mergeCell ref="P5:Q5"/>
  </mergeCells>
  <conditionalFormatting sqref="D1:D6">
    <cfRule type="duplicateValues" dxfId="224" priority="2"/>
  </conditionalFormatting>
  <conditionalFormatting sqref="T6">
    <cfRule type="duplicateValues" dxfId="223" priority="1"/>
  </conditionalFormatting>
  <conditionalFormatting sqref="E1:E6">
    <cfRule type="duplicateValues" dxfId="222" priority="3"/>
  </conditionalFormatting>
  <conditionalFormatting sqref="T1:T5 S1:S6">
    <cfRule type="duplicateValues" dxfId="221" priority="4"/>
  </conditionalFormatting>
  <pageMargins left="0.25" right="0.25" top="0.75" bottom="0.75" header="0.3" footer="0.3"/>
  <pageSetup paperSize="5" scale="53" fitToHeight="0" orientation="landscape" horizontalDpi="300" verticalDpi="3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0000"/>
  </sheetPr>
  <dimension ref="A1:T43"/>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7" style="10" customWidth="1"/>
    <col min="2" max="2" width="20.33203125" style="10" customWidth="1"/>
    <col min="3" max="3" width="27.33203125" style="10" bestFit="1" customWidth="1"/>
    <col min="4" max="6" width="10.33203125" style="337" bestFit="1" customWidth="1"/>
    <col min="7" max="7" width="8.44140625" style="337" bestFit="1" customWidth="1"/>
    <col min="8" max="8" width="7.44140625" style="337" bestFit="1" customWidth="1"/>
    <col min="9" max="9" width="9.33203125" style="337"/>
    <col min="10" max="10" width="22" style="337" bestFit="1" customWidth="1"/>
    <col min="11" max="11" width="20.6640625" style="337" customWidth="1"/>
    <col min="12" max="12" width="21.6640625" style="337" customWidth="1"/>
    <col min="13" max="13" width="20.6640625" style="337" customWidth="1"/>
    <col min="14" max="14" width="10.33203125" style="58" bestFit="1" customWidth="1"/>
    <col min="15" max="16" width="8.5546875" style="336" bestFit="1" customWidth="1"/>
    <col min="17" max="17" width="5.6640625" style="59" customWidth="1"/>
    <col min="18" max="18" width="16" style="336" bestFit="1" customWidth="1"/>
    <col min="19" max="19" width="15.6640625" style="336" bestFit="1" customWidth="1"/>
    <col min="20" max="20" width="6.5546875" style="337"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20.399999999999999" x14ac:dyDescent="0.3">
      <c r="A7" s="505" t="s">
        <v>1319</v>
      </c>
      <c r="B7" s="506" t="s">
        <v>1320</v>
      </c>
      <c r="C7" s="507" t="s">
        <v>1321</v>
      </c>
      <c r="D7" s="507" t="s">
        <v>24</v>
      </c>
      <c r="E7" s="507">
        <v>27</v>
      </c>
      <c r="F7" s="507">
        <v>30</v>
      </c>
      <c r="G7" s="507">
        <v>96</v>
      </c>
      <c r="H7" s="507" t="s">
        <v>1322</v>
      </c>
      <c r="I7" s="507">
        <v>110149</v>
      </c>
      <c r="J7" s="266" t="s">
        <v>1323</v>
      </c>
      <c r="K7" s="507" t="s">
        <v>1324</v>
      </c>
      <c r="L7" s="507" t="s">
        <v>1325</v>
      </c>
      <c r="M7" s="508" t="s">
        <v>380</v>
      </c>
      <c r="N7" s="509">
        <v>10</v>
      </c>
      <c r="O7" s="510">
        <v>0.30070000000000002</v>
      </c>
      <c r="P7" s="508">
        <v>3.01</v>
      </c>
      <c r="Q7" s="511"/>
      <c r="R7" s="512">
        <v>3.01</v>
      </c>
      <c r="S7" s="336" t="s">
        <v>1326</v>
      </c>
    </row>
    <row r="8" spans="1:20" ht="20.399999999999999" x14ac:dyDescent="0.3">
      <c r="A8" s="505" t="s">
        <v>1319</v>
      </c>
      <c r="B8" s="506" t="s">
        <v>1327</v>
      </c>
      <c r="C8" s="507" t="s">
        <v>1328</v>
      </c>
      <c r="D8" s="507" t="s">
        <v>24</v>
      </c>
      <c r="E8" s="507">
        <v>27</v>
      </c>
      <c r="F8" s="507">
        <v>30</v>
      </c>
      <c r="G8" s="507">
        <v>96</v>
      </c>
      <c r="H8" s="507" t="s">
        <v>1322</v>
      </c>
      <c r="I8" s="507">
        <v>110149</v>
      </c>
      <c r="J8" s="266" t="s">
        <v>1323</v>
      </c>
      <c r="K8" s="507" t="s">
        <v>1324</v>
      </c>
      <c r="L8" s="507" t="s">
        <v>1325</v>
      </c>
      <c r="M8" s="508" t="s">
        <v>380</v>
      </c>
      <c r="N8" s="509">
        <v>10</v>
      </c>
      <c r="O8" s="510">
        <v>0.30070000000000002</v>
      </c>
      <c r="P8" s="508">
        <v>3.01</v>
      </c>
      <c r="Q8" s="511"/>
      <c r="R8" s="512">
        <v>3.01</v>
      </c>
    </row>
    <row r="9" spans="1:20" ht="20.399999999999999" x14ac:dyDescent="0.3">
      <c r="A9" s="505" t="s">
        <v>1319</v>
      </c>
      <c r="B9" s="513" t="s">
        <v>1329</v>
      </c>
      <c r="C9" s="507" t="s">
        <v>1330</v>
      </c>
      <c r="D9" s="507" t="s">
        <v>24</v>
      </c>
      <c r="E9" s="507">
        <v>27</v>
      </c>
      <c r="F9" s="507">
        <v>30</v>
      </c>
      <c r="G9" s="507">
        <v>96</v>
      </c>
      <c r="H9" s="507" t="s">
        <v>1322</v>
      </c>
      <c r="I9" s="507">
        <v>110149</v>
      </c>
      <c r="J9" s="266" t="s">
        <v>1323</v>
      </c>
      <c r="K9" s="507" t="s">
        <v>1324</v>
      </c>
      <c r="L9" s="507" t="s">
        <v>1325</v>
      </c>
      <c r="M9" s="508" t="s">
        <v>380</v>
      </c>
      <c r="N9" s="509">
        <v>10</v>
      </c>
      <c r="O9" s="510">
        <v>0.30070000000000002</v>
      </c>
      <c r="P9" s="508">
        <v>3.01</v>
      </c>
      <c r="Q9" s="511"/>
      <c r="R9" s="512">
        <v>3.01</v>
      </c>
    </row>
    <row r="10" spans="1:20" ht="20.399999999999999" x14ac:dyDescent="0.3">
      <c r="A10" s="505" t="s">
        <v>1319</v>
      </c>
      <c r="B10" s="513" t="s">
        <v>1331</v>
      </c>
      <c r="C10" s="507" t="s">
        <v>1330</v>
      </c>
      <c r="D10" s="507"/>
      <c r="E10" s="507">
        <v>27</v>
      </c>
      <c r="F10" s="507">
        <v>30</v>
      </c>
      <c r="G10" s="507">
        <v>96</v>
      </c>
      <c r="H10" s="507" t="s">
        <v>1322</v>
      </c>
      <c r="I10" s="507">
        <v>100237</v>
      </c>
      <c r="J10" s="266" t="s">
        <v>1332</v>
      </c>
      <c r="K10" s="507" t="s">
        <v>1333</v>
      </c>
      <c r="L10" s="507" t="s">
        <v>1334</v>
      </c>
      <c r="M10" s="508" t="s">
        <v>380</v>
      </c>
      <c r="N10" s="509">
        <v>5.04</v>
      </c>
      <c r="O10" s="510">
        <v>0.76470000000000005</v>
      </c>
      <c r="P10" s="508">
        <v>3.85</v>
      </c>
      <c r="Q10" s="511"/>
      <c r="R10" s="512">
        <v>3.85</v>
      </c>
    </row>
    <row r="11" spans="1:20" ht="20.399999999999999" x14ac:dyDescent="0.3">
      <c r="A11" s="505" t="s">
        <v>1335</v>
      </c>
      <c r="B11" s="513" t="s">
        <v>1336</v>
      </c>
      <c r="C11" s="507" t="s">
        <v>1337</v>
      </c>
      <c r="D11" s="507"/>
      <c r="E11" s="507">
        <v>27</v>
      </c>
      <c r="F11" s="507">
        <v>30</v>
      </c>
      <c r="G11" s="507">
        <v>96</v>
      </c>
      <c r="H11" s="507" t="s">
        <v>1322</v>
      </c>
      <c r="I11" s="507">
        <v>100237</v>
      </c>
      <c r="J11" s="266" t="s">
        <v>1332</v>
      </c>
      <c r="K11" s="507" t="s">
        <v>1333</v>
      </c>
      <c r="L11" s="507" t="s">
        <v>1334</v>
      </c>
      <c r="M11" s="508" t="s">
        <v>380</v>
      </c>
      <c r="N11" s="509">
        <v>5.04</v>
      </c>
      <c r="O11" s="510">
        <v>0.76470000000000005</v>
      </c>
      <c r="P11" s="508">
        <v>3.85</v>
      </c>
      <c r="Q11" s="511"/>
      <c r="R11" s="512">
        <v>3.85</v>
      </c>
    </row>
    <row r="12" spans="1:20" ht="32.25" customHeight="1" x14ac:dyDescent="0.3">
      <c r="A12" s="505" t="s">
        <v>1319</v>
      </c>
      <c r="B12" s="513" t="s">
        <v>1338</v>
      </c>
      <c r="C12" s="507" t="s">
        <v>1339</v>
      </c>
      <c r="D12" s="507" t="s">
        <v>24</v>
      </c>
      <c r="E12" s="507">
        <v>27</v>
      </c>
      <c r="F12" s="507">
        <v>30</v>
      </c>
      <c r="G12" s="507">
        <v>96</v>
      </c>
      <c r="H12" s="507" t="s">
        <v>1322</v>
      </c>
      <c r="I12" s="507">
        <v>110149</v>
      </c>
      <c r="J12" s="266" t="s">
        <v>1323</v>
      </c>
      <c r="K12" s="507" t="s">
        <v>1324</v>
      </c>
      <c r="L12" s="507" t="s">
        <v>1325</v>
      </c>
      <c r="M12" s="508" t="s">
        <v>380</v>
      </c>
      <c r="N12" s="509">
        <v>10</v>
      </c>
      <c r="O12" s="510">
        <v>0.30070000000000002</v>
      </c>
      <c r="P12" s="508">
        <v>3.01</v>
      </c>
      <c r="Q12" s="511"/>
      <c r="R12" s="512">
        <v>3.01</v>
      </c>
    </row>
    <row r="13" spans="1:20" ht="25.5" customHeight="1" x14ac:dyDescent="0.3">
      <c r="A13" s="505" t="s">
        <v>1319</v>
      </c>
      <c r="B13" s="506" t="s">
        <v>1340</v>
      </c>
      <c r="C13" s="507" t="s">
        <v>1341</v>
      </c>
      <c r="D13" s="507" t="s">
        <v>24</v>
      </c>
      <c r="E13" s="507">
        <v>27</v>
      </c>
      <c r="F13" s="507">
        <v>30</v>
      </c>
      <c r="G13" s="507">
        <v>96</v>
      </c>
      <c r="H13" s="507" t="s">
        <v>1322</v>
      </c>
      <c r="I13" s="507">
        <v>110149</v>
      </c>
      <c r="J13" s="266" t="s">
        <v>1323</v>
      </c>
      <c r="K13" s="507" t="s">
        <v>1324</v>
      </c>
      <c r="L13" s="507" t="s">
        <v>1325</v>
      </c>
      <c r="M13" s="508" t="s">
        <v>380</v>
      </c>
      <c r="N13" s="509">
        <v>10</v>
      </c>
      <c r="O13" s="510">
        <v>0.30070000000000002</v>
      </c>
      <c r="P13" s="508">
        <v>3.01</v>
      </c>
      <c r="Q13" s="511"/>
      <c r="R13" s="512">
        <v>3.01</v>
      </c>
    </row>
    <row r="14" spans="1:20" ht="34.5" customHeight="1" x14ac:dyDescent="0.3">
      <c r="A14" s="505" t="s">
        <v>1319</v>
      </c>
      <c r="B14" s="506" t="s">
        <v>1342</v>
      </c>
      <c r="C14" s="507" t="s">
        <v>1343</v>
      </c>
      <c r="D14" s="507" t="s">
        <v>24</v>
      </c>
      <c r="E14" s="507">
        <v>27</v>
      </c>
      <c r="F14" s="507">
        <v>30</v>
      </c>
      <c r="G14" s="507">
        <v>96</v>
      </c>
      <c r="H14" s="507" t="s">
        <v>1322</v>
      </c>
      <c r="I14" s="507">
        <v>110149</v>
      </c>
      <c r="J14" s="266" t="s">
        <v>1323</v>
      </c>
      <c r="K14" s="507" t="s">
        <v>1324</v>
      </c>
      <c r="L14" s="507" t="s">
        <v>1325</v>
      </c>
      <c r="M14" s="508" t="s">
        <v>380</v>
      </c>
      <c r="N14" s="509">
        <v>10</v>
      </c>
      <c r="O14" s="510">
        <v>0.30070000000000002</v>
      </c>
      <c r="P14" s="508">
        <v>3.01</v>
      </c>
      <c r="Q14" s="511"/>
      <c r="R14" s="512">
        <v>3.01</v>
      </c>
    </row>
    <row r="15" spans="1:20" ht="35.25" customHeight="1" x14ac:dyDescent="0.3">
      <c r="A15" s="505" t="s">
        <v>1319</v>
      </c>
      <c r="B15" s="513" t="s">
        <v>1344</v>
      </c>
      <c r="C15" s="507" t="s">
        <v>1345</v>
      </c>
      <c r="D15" s="507" t="s">
        <v>24</v>
      </c>
      <c r="E15" s="507">
        <v>27</v>
      </c>
      <c r="F15" s="507">
        <v>30</v>
      </c>
      <c r="G15" s="507">
        <v>96</v>
      </c>
      <c r="H15" s="507" t="s">
        <v>1322</v>
      </c>
      <c r="I15" s="507">
        <v>110149</v>
      </c>
      <c r="J15" s="266" t="s">
        <v>1323</v>
      </c>
      <c r="K15" s="507" t="s">
        <v>1324</v>
      </c>
      <c r="L15" s="507" t="s">
        <v>1325</v>
      </c>
      <c r="M15" s="508" t="s">
        <v>380</v>
      </c>
      <c r="N15" s="509">
        <v>10</v>
      </c>
      <c r="O15" s="510">
        <v>0.30070000000000002</v>
      </c>
      <c r="P15" s="508">
        <v>3.01</v>
      </c>
      <c r="Q15" s="511"/>
      <c r="R15" s="512">
        <v>3.01</v>
      </c>
    </row>
    <row r="16" spans="1:20" ht="35.25" customHeight="1" x14ac:dyDescent="0.3">
      <c r="A16" s="505" t="s">
        <v>1319</v>
      </c>
      <c r="B16" s="513" t="s">
        <v>1346</v>
      </c>
      <c r="C16" s="507" t="s">
        <v>1347</v>
      </c>
      <c r="D16" s="507" t="s">
        <v>24</v>
      </c>
      <c r="E16" s="507">
        <v>27</v>
      </c>
      <c r="F16" s="507">
        <v>30</v>
      </c>
      <c r="G16" s="507">
        <v>96</v>
      </c>
      <c r="H16" s="507" t="s">
        <v>1322</v>
      </c>
      <c r="I16" s="507">
        <v>110149</v>
      </c>
      <c r="J16" s="266" t="s">
        <v>1323</v>
      </c>
      <c r="K16" s="507" t="s">
        <v>1324</v>
      </c>
      <c r="L16" s="507" t="s">
        <v>1325</v>
      </c>
      <c r="M16" s="508" t="s">
        <v>380</v>
      </c>
      <c r="N16" s="509">
        <v>10</v>
      </c>
      <c r="O16" s="510">
        <v>0.30070000000000002</v>
      </c>
      <c r="P16" s="508">
        <v>3.01</v>
      </c>
      <c r="Q16" s="511"/>
      <c r="R16" s="512">
        <v>3.01</v>
      </c>
    </row>
    <row r="17" spans="1:18" ht="30.6" x14ac:dyDescent="0.3">
      <c r="A17" s="505" t="s">
        <v>1319</v>
      </c>
      <c r="B17" s="513" t="s">
        <v>1348</v>
      </c>
      <c r="C17" s="507" t="s">
        <v>1349</v>
      </c>
      <c r="D17" s="507" t="s">
        <v>24</v>
      </c>
      <c r="E17" s="507">
        <v>27</v>
      </c>
      <c r="F17" s="507">
        <v>30</v>
      </c>
      <c r="G17" s="507">
        <v>96</v>
      </c>
      <c r="H17" s="507" t="s">
        <v>1322</v>
      </c>
      <c r="I17" s="507">
        <v>110149</v>
      </c>
      <c r="J17" s="266" t="s">
        <v>1323</v>
      </c>
      <c r="K17" s="507" t="s">
        <v>1324</v>
      </c>
      <c r="L17" s="507" t="s">
        <v>1325</v>
      </c>
      <c r="M17" s="508" t="s">
        <v>380</v>
      </c>
      <c r="N17" s="509">
        <v>10</v>
      </c>
      <c r="O17" s="510">
        <v>0.30070000000000002</v>
      </c>
      <c r="P17" s="508">
        <v>3.01</v>
      </c>
      <c r="Q17" s="511"/>
      <c r="R17" s="512">
        <v>3.01</v>
      </c>
    </row>
    <row r="18" spans="1:18" ht="20.399999999999999" x14ac:dyDescent="0.3">
      <c r="A18" s="505" t="s">
        <v>1319</v>
      </c>
      <c r="B18" s="513" t="s">
        <v>1350</v>
      </c>
      <c r="C18" s="507" t="s">
        <v>1351</v>
      </c>
      <c r="D18" s="507" t="s">
        <v>24</v>
      </c>
      <c r="E18" s="507">
        <v>27</v>
      </c>
      <c r="F18" s="507">
        <v>30</v>
      </c>
      <c r="G18" s="507">
        <v>96</v>
      </c>
      <c r="H18" s="507" t="s">
        <v>1322</v>
      </c>
      <c r="I18" s="507">
        <v>110149</v>
      </c>
      <c r="J18" s="266" t="s">
        <v>1323</v>
      </c>
      <c r="K18" s="507" t="s">
        <v>1324</v>
      </c>
      <c r="L18" s="507" t="s">
        <v>1325</v>
      </c>
      <c r="M18" s="508" t="s">
        <v>380</v>
      </c>
      <c r="N18" s="509">
        <v>10</v>
      </c>
      <c r="O18" s="510">
        <v>0.30070000000000002</v>
      </c>
      <c r="P18" s="508">
        <v>3.01</v>
      </c>
      <c r="Q18" s="511"/>
      <c r="R18" s="512">
        <v>3.01</v>
      </c>
    </row>
    <row r="19" spans="1:18" ht="30.6" x14ac:dyDescent="0.3">
      <c r="A19" s="505" t="s">
        <v>1319</v>
      </c>
      <c r="B19" s="514" t="s">
        <v>1352</v>
      </c>
      <c r="C19" s="507" t="s">
        <v>1353</v>
      </c>
      <c r="D19" s="507" t="s">
        <v>24</v>
      </c>
      <c r="E19" s="507">
        <v>27</v>
      </c>
      <c r="F19" s="507">
        <v>30</v>
      </c>
      <c r="G19" s="507">
        <v>96</v>
      </c>
      <c r="H19" s="507" t="s">
        <v>1322</v>
      </c>
      <c r="I19" s="507">
        <v>110149</v>
      </c>
      <c r="J19" s="266" t="s">
        <v>1323</v>
      </c>
      <c r="K19" s="507" t="s">
        <v>1324</v>
      </c>
      <c r="L19" s="507" t="s">
        <v>1325</v>
      </c>
      <c r="M19" s="508" t="s">
        <v>380</v>
      </c>
      <c r="N19" s="509">
        <v>10</v>
      </c>
      <c r="O19" s="510">
        <v>0.30070000000000002</v>
      </c>
      <c r="P19" s="508">
        <v>3.01</v>
      </c>
      <c r="Q19" s="511"/>
      <c r="R19" s="512">
        <v>3.01</v>
      </c>
    </row>
    <row r="20" spans="1:18" ht="30.6" x14ac:dyDescent="0.3">
      <c r="A20" s="505" t="s">
        <v>1319</v>
      </c>
      <c r="B20" s="513" t="s">
        <v>1354</v>
      </c>
      <c r="C20" s="507" t="s">
        <v>1355</v>
      </c>
      <c r="D20" s="507" t="s">
        <v>24</v>
      </c>
      <c r="E20" s="507">
        <v>27</v>
      </c>
      <c r="F20" s="507">
        <v>30</v>
      </c>
      <c r="G20" s="507">
        <v>96</v>
      </c>
      <c r="H20" s="507" t="s">
        <v>1322</v>
      </c>
      <c r="I20" s="507">
        <v>110149</v>
      </c>
      <c r="J20" s="266" t="s">
        <v>1323</v>
      </c>
      <c r="K20" s="507" t="s">
        <v>1324</v>
      </c>
      <c r="L20" s="507" t="s">
        <v>1325</v>
      </c>
      <c r="M20" s="508" t="s">
        <v>380</v>
      </c>
      <c r="N20" s="509">
        <v>10</v>
      </c>
      <c r="O20" s="510">
        <v>0.30070000000000002</v>
      </c>
      <c r="P20" s="508">
        <v>3.01</v>
      </c>
      <c r="Q20" s="511"/>
      <c r="R20" s="512">
        <v>3.01</v>
      </c>
    </row>
    <row r="21" spans="1:18" ht="30.6" x14ac:dyDescent="0.3">
      <c r="A21" s="505" t="s">
        <v>1319</v>
      </c>
      <c r="B21" s="515" t="s">
        <v>1356</v>
      </c>
      <c r="C21" s="507" t="s">
        <v>1357</v>
      </c>
      <c r="D21" s="507" t="s">
        <v>24</v>
      </c>
      <c r="E21" s="507">
        <v>27</v>
      </c>
      <c r="F21" s="507">
        <v>30</v>
      </c>
      <c r="G21" s="507">
        <v>96</v>
      </c>
      <c r="H21" s="507" t="s">
        <v>1322</v>
      </c>
      <c r="I21" s="507">
        <v>110149</v>
      </c>
      <c r="J21" s="266" t="s">
        <v>1323</v>
      </c>
      <c r="K21" s="507" t="s">
        <v>1324</v>
      </c>
      <c r="L21" s="507" t="s">
        <v>1325</v>
      </c>
      <c r="M21" s="508" t="s">
        <v>380</v>
      </c>
      <c r="N21" s="509">
        <v>10</v>
      </c>
      <c r="O21" s="510">
        <v>0.30070000000000002</v>
      </c>
      <c r="P21" s="508">
        <v>3.01</v>
      </c>
      <c r="Q21" s="511"/>
      <c r="R21" s="512">
        <v>3.01</v>
      </c>
    </row>
    <row r="22" spans="1:18" ht="30.6" x14ac:dyDescent="0.3">
      <c r="A22" s="505" t="s">
        <v>1319</v>
      </c>
      <c r="B22" s="515" t="s">
        <v>1356</v>
      </c>
      <c r="C22" s="507" t="s">
        <v>1358</v>
      </c>
      <c r="D22" s="507"/>
      <c r="E22" s="507">
        <v>27</v>
      </c>
      <c r="F22" s="507">
        <v>30</v>
      </c>
      <c r="G22" s="507">
        <v>96</v>
      </c>
      <c r="H22" s="507" t="s">
        <v>1322</v>
      </c>
      <c r="I22" s="507">
        <v>100237</v>
      </c>
      <c r="J22" s="266" t="s">
        <v>1332</v>
      </c>
      <c r="K22" s="507" t="s">
        <v>1333</v>
      </c>
      <c r="L22" s="507" t="s">
        <v>1334</v>
      </c>
      <c r="M22" s="508" t="s">
        <v>380</v>
      </c>
      <c r="N22" s="509">
        <v>5.04</v>
      </c>
      <c r="O22" s="510">
        <v>0.76470000000000005</v>
      </c>
      <c r="P22" s="508">
        <v>3.85</v>
      </c>
      <c r="Q22" s="511"/>
      <c r="R22" s="512">
        <v>3.85</v>
      </c>
    </row>
    <row r="23" spans="1:18" ht="30.6" x14ac:dyDescent="0.3">
      <c r="A23" s="505" t="s">
        <v>1319</v>
      </c>
      <c r="B23" s="515" t="s">
        <v>1359</v>
      </c>
      <c r="C23" s="507" t="s">
        <v>1360</v>
      </c>
      <c r="D23" s="507" t="s">
        <v>24</v>
      </c>
      <c r="E23" s="507">
        <v>27</v>
      </c>
      <c r="F23" s="507">
        <v>30</v>
      </c>
      <c r="G23" s="507">
        <v>96</v>
      </c>
      <c r="H23" s="507" t="s">
        <v>1322</v>
      </c>
      <c r="I23" s="507">
        <v>110149</v>
      </c>
      <c r="J23" s="266" t="s">
        <v>1323</v>
      </c>
      <c r="K23" s="507" t="s">
        <v>1324</v>
      </c>
      <c r="L23" s="507" t="s">
        <v>1325</v>
      </c>
      <c r="M23" s="508" t="s">
        <v>380</v>
      </c>
      <c r="N23" s="509">
        <v>10</v>
      </c>
      <c r="O23" s="510">
        <v>0.30070000000000002</v>
      </c>
      <c r="P23" s="508">
        <v>3.01</v>
      </c>
      <c r="Q23" s="511"/>
      <c r="R23" s="512">
        <v>3.01</v>
      </c>
    </row>
    <row r="24" spans="1:18" ht="20.399999999999999" x14ac:dyDescent="0.3">
      <c r="A24" s="505" t="s">
        <v>1319</v>
      </c>
      <c r="B24" s="515" t="s">
        <v>1361</v>
      </c>
      <c r="C24" s="507" t="s">
        <v>1360</v>
      </c>
      <c r="D24" s="507" t="s">
        <v>24</v>
      </c>
      <c r="E24" s="507">
        <v>27</v>
      </c>
      <c r="F24" s="507">
        <v>30</v>
      </c>
      <c r="G24" s="507">
        <v>96</v>
      </c>
      <c r="H24" s="507" t="s">
        <v>1322</v>
      </c>
      <c r="I24" s="507">
        <v>100220</v>
      </c>
      <c r="J24" s="266" t="s">
        <v>1362</v>
      </c>
      <c r="K24" s="507" t="s">
        <v>1363</v>
      </c>
      <c r="L24" s="516" t="s">
        <v>1364</v>
      </c>
      <c r="M24" s="508" t="s">
        <v>380</v>
      </c>
      <c r="N24" s="509">
        <v>5.94</v>
      </c>
      <c r="O24" s="510">
        <v>0.80900000000000005</v>
      </c>
      <c r="P24" s="508">
        <v>4.3099999999999996</v>
      </c>
      <c r="Q24" s="511"/>
      <c r="R24" s="512">
        <v>4.3099999999999996</v>
      </c>
    </row>
    <row r="25" spans="1:18" ht="30.6" x14ac:dyDescent="0.3">
      <c r="A25" s="505" t="s">
        <v>1319</v>
      </c>
      <c r="B25" s="506" t="s">
        <v>1365</v>
      </c>
      <c r="C25" s="507" t="s">
        <v>1366</v>
      </c>
      <c r="D25" s="507" t="s">
        <v>24</v>
      </c>
      <c r="E25" s="507">
        <v>27</v>
      </c>
      <c r="F25" s="507">
        <v>30</v>
      </c>
      <c r="G25" s="507">
        <v>96</v>
      </c>
      <c r="H25" s="507" t="s">
        <v>1322</v>
      </c>
      <c r="I25" s="507">
        <v>110149</v>
      </c>
      <c r="J25" s="266" t="s">
        <v>1323</v>
      </c>
      <c r="K25" s="507" t="s">
        <v>1324</v>
      </c>
      <c r="L25" s="507" t="s">
        <v>1325</v>
      </c>
      <c r="M25" s="508" t="s">
        <v>380</v>
      </c>
      <c r="N25" s="509">
        <v>10</v>
      </c>
      <c r="O25" s="510">
        <v>0.30070000000000002</v>
      </c>
      <c r="P25" s="508">
        <v>3.01</v>
      </c>
      <c r="Q25" s="511"/>
      <c r="R25" s="512">
        <v>3.01</v>
      </c>
    </row>
    <row r="26" spans="1:18" ht="30.6" x14ac:dyDescent="0.3">
      <c r="A26" s="505" t="s">
        <v>1319</v>
      </c>
      <c r="B26" s="515" t="s">
        <v>1367</v>
      </c>
      <c r="C26" s="507" t="s">
        <v>1368</v>
      </c>
      <c r="D26" s="507" t="s">
        <v>24</v>
      </c>
      <c r="E26" s="507">
        <v>27</v>
      </c>
      <c r="F26" s="507">
        <v>30</v>
      </c>
      <c r="G26" s="507">
        <v>96</v>
      </c>
      <c r="H26" s="507" t="s">
        <v>1322</v>
      </c>
      <c r="I26" s="507">
        <v>110149</v>
      </c>
      <c r="J26" s="266" t="s">
        <v>1323</v>
      </c>
      <c r="K26" s="507" t="s">
        <v>1324</v>
      </c>
      <c r="L26" s="507" t="s">
        <v>1325</v>
      </c>
      <c r="M26" s="508" t="s">
        <v>380</v>
      </c>
      <c r="N26" s="509">
        <v>10</v>
      </c>
      <c r="O26" s="510">
        <v>0.30070000000000002</v>
      </c>
      <c r="P26" s="508">
        <v>3.01</v>
      </c>
      <c r="Q26" s="511"/>
      <c r="R26" s="512">
        <v>3.01</v>
      </c>
    </row>
    <row r="27" spans="1:18" ht="30.6" x14ac:dyDescent="0.3">
      <c r="A27" s="505" t="s">
        <v>1319</v>
      </c>
      <c r="B27" s="515" t="s">
        <v>1369</v>
      </c>
      <c r="C27" s="507" t="s">
        <v>1370</v>
      </c>
      <c r="D27" s="507" t="s">
        <v>24</v>
      </c>
      <c r="E27" s="507">
        <v>27</v>
      </c>
      <c r="F27" s="507">
        <v>30</v>
      </c>
      <c r="G27" s="507">
        <v>96</v>
      </c>
      <c r="H27" s="507" t="s">
        <v>1322</v>
      </c>
      <c r="I27" s="507">
        <v>110149</v>
      </c>
      <c r="J27" s="266" t="s">
        <v>1323</v>
      </c>
      <c r="K27" s="507" t="s">
        <v>1324</v>
      </c>
      <c r="L27" s="507" t="s">
        <v>1325</v>
      </c>
      <c r="M27" s="508" t="s">
        <v>380</v>
      </c>
      <c r="N27" s="509">
        <v>10</v>
      </c>
      <c r="O27" s="510">
        <v>0.30070000000000002</v>
      </c>
      <c r="P27" s="508">
        <v>3.01</v>
      </c>
      <c r="Q27" s="511"/>
      <c r="R27" s="512">
        <v>3.01</v>
      </c>
    </row>
    <row r="28" spans="1:18" ht="30.6" x14ac:dyDescent="0.3">
      <c r="A28" s="505" t="s">
        <v>1319</v>
      </c>
      <c r="B28" s="515" t="s">
        <v>1369</v>
      </c>
      <c r="C28" s="507" t="s">
        <v>1370</v>
      </c>
      <c r="D28" s="507"/>
      <c r="E28" s="507">
        <v>27</v>
      </c>
      <c r="F28" s="507">
        <v>30</v>
      </c>
      <c r="G28" s="507">
        <v>96</v>
      </c>
      <c r="H28" s="507" t="s">
        <v>1322</v>
      </c>
      <c r="I28" s="507">
        <v>100220</v>
      </c>
      <c r="J28" s="266" t="s">
        <v>1362</v>
      </c>
      <c r="K28" s="507" t="s">
        <v>1363</v>
      </c>
      <c r="L28" s="516" t="s">
        <v>1364</v>
      </c>
      <c r="M28" s="508" t="s">
        <v>380</v>
      </c>
      <c r="N28" s="509">
        <v>5.94</v>
      </c>
      <c r="O28" s="510">
        <v>0.80900000000000005</v>
      </c>
      <c r="P28" s="508">
        <v>4.3099999999999996</v>
      </c>
      <c r="Q28" s="511"/>
      <c r="R28" s="512">
        <v>4.3099999999999996</v>
      </c>
    </row>
    <row r="29" spans="1:18" ht="31.8" x14ac:dyDescent="0.3">
      <c r="A29" s="505" t="s">
        <v>1319</v>
      </c>
      <c r="B29" s="517" t="s">
        <v>1371</v>
      </c>
      <c r="C29" s="507" t="s">
        <v>1372</v>
      </c>
      <c r="D29" s="507" t="s">
        <v>24</v>
      </c>
      <c r="E29" s="507">
        <v>27</v>
      </c>
      <c r="F29" s="507">
        <v>30</v>
      </c>
      <c r="G29" s="507">
        <v>96</v>
      </c>
      <c r="H29" s="507" t="s">
        <v>1322</v>
      </c>
      <c r="I29" s="507">
        <v>110149</v>
      </c>
      <c r="J29" s="266" t="s">
        <v>1323</v>
      </c>
      <c r="K29" s="507" t="s">
        <v>1324</v>
      </c>
      <c r="L29" s="507" t="s">
        <v>1325</v>
      </c>
      <c r="M29" s="508" t="s">
        <v>380</v>
      </c>
      <c r="N29" s="509">
        <v>10</v>
      </c>
      <c r="O29" s="510">
        <v>0.30070000000000002</v>
      </c>
      <c r="P29" s="508">
        <v>3.01</v>
      </c>
      <c r="Q29" s="511"/>
      <c r="R29" s="512">
        <v>3.01</v>
      </c>
    </row>
    <row r="30" spans="1:18" ht="21.6" x14ac:dyDescent="0.3">
      <c r="A30" s="505" t="s">
        <v>1319</v>
      </c>
      <c r="B30" s="517" t="s">
        <v>1373</v>
      </c>
      <c r="C30" s="507" t="s">
        <v>1374</v>
      </c>
      <c r="D30" s="507" t="s">
        <v>24</v>
      </c>
      <c r="E30" s="507">
        <v>27</v>
      </c>
      <c r="F30" s="507">
        <v>30</v>
      </c>
      <c r="G30" s="507">
        <v>96</v>
      </c>
      <c r="H30" s="507" t="s">
        <v>1322</v>
      </c>
      <c r="I30" s="507">
        <v>110149</v>
      </c>
      <c r="J30" s="266" t="s">
        <v>1323</v>
      </c>
      <c r="K30" s="507" t="s">
        <v>1324</v>
      </c>
      <c r="L30" s="507" t="s">
        <v>1325</v>
      </c>
      <c r="M30" s="508" t="s">
        <v>380</v>
      </c>
      <c r="N30" s="509">
        <v>10</v>
      </c>
      <c r="O30" s="510">
        <v>0.30070000000000002</v>
      </c>
      <c r="P30" s="508">
        <v>3.01</v>
      </c>
      <c r="Q30" s="511"/>
      <c r="R30" s="512">
        <v>3.01</v>
      </c>
    </row>
    <row r="31" spans="1:18" ht="21.6" x14ac:dyDescent="0.3">
      <c r="A31" s="505" t="s">
        <v>1319</v>
      </c>
      <c r="B31" s="517" t="s">
        <v>1375</v>
      </c>
      <c r="C31" s="507" t="s">
        <v>1376</v>
      </c>
      <c r="D31" s="507" t="s">
        <v>24</v>
      </c>
      <c r="E31" s="507">
        <v>27</v>
      </c>
      <c r="F31" s="507">
        <v>30</v>
      </c>
      <c r="G31" s="507">
        <v>96</v>
      </c>
      <c r="H31" s="507" t="s">
        <v>1322</v>
      </c>
      <c r="I31" s="507">
        <v>110149</v>
      </c>
      <c r="J31" s="507" t="s">
        <v>1377</v>
      </c>
      <c r="K31" s="507" t="s">
        <v>1378</v>
      </c>
      <c r="L31" s="507" t="s">
        <v>1379</v>
      </c>
      <c r="M31" s="508" t="s">
        <v>380</v>
      </c>
      <c r="N31" s="509">
        <v>6.26</v>
      </c>
      <c r="O31" s="510">
        <v>0.75290000000000001</v>
      </c>
      <c r="P31" s="508">
        <v>4.71</v>
      </c>
      <c r="Q31" s="511"/>
      <c r="R31" s="512">
        <v>4.71</v>
      </c>
    </row>
    <row r="32" spans="1:18" ht="21.6" x14ac:dyDescent="0.3">
      <c r="A32" s="505" t="s">
        <v>1319</v>
      </c>
      <c r="B32" s="517" t="s">
        <v>1375</v>
      </c>
      <c r="C32" s="507" t="s">
        <v>1376</v>
      </c>
      <c r="D32" s="507" t="s">
        <v>24</v>
      </c>
      <c r="E32" s="507">
        <v>27</v>
      </c>
      <c r="F32" s="507">
        <v>30</v>
      </c>
      <c r="G32" s="507">
        <v>96</v>
      </c>
      <c r="H32" s="507" t="s">
        <v>1322</v>
      </c>
      <c r="I32" s="507">
        <v>100225</v>
      </c>
      <c r="J32" s="266" t="s">
        <v>1323</v>
      </c>
      <c r="K32" s="507" t="s">
        <v>1324</v>
      </c>
      <c r="L32" s="507" t="s">
        <v>1325</v>
      </c>
      <c r="M32" s="508" t="s">
        <v>380</v>
      </c>
      <c r="N32" s="509">
        <v>10</v>
      </c>
      <c r="O32" s="510">
        <v>0.30070000000000002</v>
      </c>
      <c r="P32" s="508">
        <v>3.01</v>
      </c>
      <c r="Q32" s="511"/>
      <c r="R32" s="512">
        <v>3.01</v>
      </c>
    </row>
    <row r="33" spans="1:18" ht="21.6" x14ac:dyDescent="0.3">
      <c r="A33" s="505" t="s">
        <v>1319</v>
      </c>
      <c r="B33" s="517" t="s">
        <v>1380</v>
      </c>
      <c r="C33" s="507">
        <v>1740</v>
      </c>
      <c r="D33" s="507" t="s">
        <v>24</v>
      </c>
      <c r="E33" s="507">
        <v>20.25</v>
      </c>
      <c r="F33" s="507">
        <v>23</v>
      </c>
      <c r="G33" s="507">
        <v>72</v>
      </c>
      <c r="H33" s="507" t="s">
        <v>1322</v>
      </c>
      <c r="I33" s="507">
        <v>100220</v>
      </c>
      <c r="J33" s="266" t="s">
        <v>1362</v>
      </c>
      <c r="K33" s="516" t="s">
        <v>1381</v>
      </c>
      <c r="L33" s="516" t="s">
        <v>1382</v>
      </c>
      <c r="M33" s="508" t="s">
        <v>380</v>
      </c>
      <c r="N33" s="509">
        <v>20.25</v>
      </c>
      <c r="O33" s="510">
        <v>0.80900000000000005</v>
      </c>
      <c r="P33" s="508">
        <v>16.38</v>
      </c>
      <c r="Q33" s="511"/>
      <c r="R33" s="518">
        <v>16.38</v>
      </c>
    </row>
    <row r="34" spans="1:18" ht="21.6" x14ac:dyDescent="0.3">
      <c r="A34" s="505" t="s">
        <v>1319</v>
      </c>
      <c r="B34" s="517" t="s">
        <v>1383</v>
      </c>
      <c r="C34" s="507">
        <v>1840</v>
      </c>
      <c r="D34" s="507" t="s">
        <v>24</v>
      </c>
      <c r="E34" s="507">
        <v>20.25</v>
      </c>
      <c r="F34" s="507">
        <v>23</v>
      </c>
      <c r="G34" s="507">
        <v>72</v>
      </c>
      <c r="H34" s="507" t="s">
        <v>1322</v>
      </c>
      <c r="I34" s="507">
        <v>100220</v>
      </c>
      <c r="J34" s="266" t="s">
        <v>1362</v>
      </c>
      <c r="K34" s="516" t="s">
        <v>1381</v>
      </c>
      <c r="L34" s="516" t="s">
        <v>1382</v>
      </c>
      <c r="M34" s="508" t="s">
        <v>380</v>
      </c>
      <c r="N34" s="509">
        <v>20.25</v>
      </c>
      <c r="O34" s="510">
        <v>0.80900000000000005</v>
      </c>
      <c r="P34" s="508">
        <v>16.38</v>
      </c>
      <c r="Q34" s="511"/>
      <c r="R34" s="518">
        <v>16.38</v>
      </c>
    </row>
    <row r="35" spans="1:18" ht="21.6" x14ac:dyDescent="0.3">
      <c r="A35" s="505" t="s">
        <v>1319</v>
      </c>
      <c r="B35" s="517" t="s">
        <v>1384</v>
      </c>
      <c r="C35" s="507">
        <v>1765</v>
      </c>
      <c r="D35" s="507" t="s">
        <v>24</v>
      </c>
      <c r="E35" s="507">
        <v>20.25</v>
      </c>
      <c r="F35" s="507">
        <v>23</v>
      </c>
      <c r="G35" s="507">
        <v>72</v>
      </c>
      <c r="H35" s="507" t="s">
        <v>1322</v>
      </c>
      <c r="I35" s="507">
        <v>100212</v>
      </c>
      <c r="J35" s="507" t="s">
        <v>1385</v>
      </c>
      <c r="K35" s="516" t="s">
        <v>1386</v>
      </c>
      <c r="L35" s="507" t="s">
        <v>1387</v>
      </c>
      <c r="M35" s="508" t="s">
        <v>380</v>
      </c>
      <c r="N35" s="509">
        <v>20.25</v>
      </c>
      <c r="O35" s="510">
        <v>0.78249999999999997</v>
      </c>
      <c r="P35" s="508">
        <v>15.85</v>
      </c>
      <c r="Q35" s="511"/>
      <c r="R35" s="512">
        <v>15.85</v>
      </c>
    </row>
    <row r="36" spans="1:18" ht="21.6" x14ac:dyDescent="0.3">
      <c r="A36" s="505" t="s">
        <v>1319</v>
      </c>
      <c r="B36" s="517" t="s">
        <v>1388</v>
      </c>
      <c r="C36" s="507">
        <v>1870</v>
      </c>
      <c r="D36" s="507" t="s">
        <v>24</v>
      </c>
      <c r="E36" s="507">
        <v>20.25</v>
      </c>
      <c r="F36" s="507">
        <v>23</v>
      </c>
      <c r="G36" s="507">
        <v>72</v>
      </c>
      <c r="H36" s="507" t="s">
        <v>1322</v>
      </c>
      <c r="I36" s="507">
        <v>100212</v>
      </c>
      <c r="J36" s="507" t="s">
        <v>1385</v>
      </c>
      <c r="K36" s="516" t="s">
        <v>1386</v>
      </c>
      <c r="L36" s="507" t="s">
        <v>1387</v>
      </c>
      <c r="M36" s="508" t="s">
        <v>380</v>
      </c>
      <c r="N36" s="509">
        <v>20.25</v>
      </c>
      <c r="O36" s="510">
        <v>0.78249999999999997</v>
      </c>
      <c r="P36" s="508">
        <v>15.85</v>
      </c>
      <c r="Q36" s="511"/>
      <c r="R36" s="512">
        <v>15.85</v>
      </c>
    </row>
    <row r="37" spans="1:18" ht="21.6" x14ac:dyDescent="0.3">
      <c r="A37" s="505" t="s">
        <v>1319</v>
      </c>
      <c r="B37" s="517" t="s">
        <v>1389</v>
      </c>
      <c r="C37" s="507">
        <v>1780</v>
      </c>
      <c r="D37" s="507" t="s">
        <v>24</v>
      </c>
      <c r="E37" s="507">
        <v>20.25</v>
      </c>
      <c r="F37" s="507">
        <v>23</v>
      </c>
      <c r="G37" s="507">
        <v>72</v>
      </c>
      <c r="H37" s="507" t="s">
        <v>1322</v>
      </c>
      <c r="I37" s="507">
        <v>100225</v>
      </c>
      <c r="J37" s="507" t="s">
        <v>1390</v>
      </c>
      <c r="K37" s="516" t="s">
        <v>1391</v>
      </c>
      <c r="L37" s="507" t="s">
        <v>1392</v>
      </c>
      <c r="M37" s="508" t="s">
        <v>380</v>
      </c>
      <c r="N37" s="509">
        <v>20.25</v>
      </c>
      <c r="O37" s="510">
        <v>0.75290000000000001</v>
      </c>
      <c r="P37" s="508">
        <v>15.25</v>
      </c>
      <c r="Q37" s="511"/>
      <c r="R37" s="512">
        <v>15.25</v>
      </c>
    </row>
    <row r="38" spans="1:18" ht="21.6" x14ac:dyDescent="0.3">
      <c r="A38" s="505" t="s">
        <v>1319</v>
      </c>
      <c r="B38" s="517" t="s">
        <v>1393</v>
      </c>
      <c r="C38" s="507">
        <v>1850</v>
      </c>
      <c r="D38" s="507" t="s">
        <v>24</v>
      </c>
      <c r="E38" s="507">
        <v>20.25</v>
      </c>
      <c r="F38" s="507">
        <v>23</v>
      </c>
      <c r="G38" s="507">
        <v>72</v>
      </c>
      <c r="H38" s="507" t="s">
        <v>1322</v>
      </c>
      <c r="I38" s="507">
        <v>100225</v>
      </c>
      <c r="J38" s="507" t="s">
        <v>1390</v>
      </c>
      <c r="K38" s="516" t="s">
        <v>1391</v>
      </c>
      <c r="L38" s="507" t="s">
        <v>1392</v>
      </c>
      <c r="M38" s="508" t="s">
        <v>380</v>
      </c>
      <c r="N38" s="509">
        <v>20.25</v>
      </c>
      <c r="O38" s="510">
        <v>0.75290000000000001</v>
      </c>
      <c r="P38" s="508">
        <v>15.25</v>
      </c>
      <c r="Q38" s="511"/>
      <c r="R38" s="512">
        <v>15.25</v>
      </c>
    </row>
    <row r="39" spans="1:18" x14ac:dyDescent="0.3">
      <c r="A39" s="505" t="s">
        <v>1319</v>
      </c>
      <c r="B39" s="517" t="s">
        <v>1394</v>
      </c>
      <c r="C39" s="507" t="s">
        <v>1395</v>
      </c>
      <c r="D39" s="507" t="s">
        <v>24</v>
      </c>
      <c r="E39" s="507">
        <v>22.5</v>
      </c>
      <c r="F39" s="507">
        <v>26.5</v>
      </c>
      <c r="G39" s="507">
        <v>120</v>
      </c>
      <c r="H39" s="507" t="s">
        <v>1396</v>
      </c>
      <c r="I39" s="507">
        <v>100360</v>
      </c>
      <c r="J39" s="507" t="s">
        <v>1397</v>
      </c>
      <c r="K39" s="507" t="s">
        <v>1398</v>
      </c>
      <c r="L39" s="507" t="s">
        <v>380</v>
      </c>
      <c r="M39" s="508" t="s">
        <v>380</v>
      </c>
      <c r="N39" s="509">
        <v>19.899999999999999</v>
      </c>
      <c r="O39" s="510">
        <v>0.34399999999999997</v>
      </c>
      <c r="P39" s="508">
        <v>6.85</v>
      </c>
      <c r="Q39" s="511"/>
      <c r="R39" s="508">
        <v>6.85</v>
      </c>
    </row>
    <row r="40" spans="1:18" ht="21.6" x14ac:dyDescent="0.3">
      <c r="A40" s="505" t="s">
        <v>1319</v>
      </c>
      <c r="B40" s="517" t="s">
        <v>1399</v>
      </c>
      <c r="C40" s="507" t="s">
        <v>1400</v>
      </c>
      <c r="D40" s="507" t="s">
        <v>24</v>
      </c>
      <c r="E40" s="507">
        <v>22.5</v>
      </c>
      <c r="F40" s="507">
        <v>26.5</v>
      </c>
      <c r="G40" s="507">
        <v>120</v>
      </c>
      <c r="H40" s="507" t="s">
        <v>1401</v>
      </c>
      <c r="I40" s="507">
        <v>100360</v>
      </c>
      <c r="J40" s="507" t="s">
        <v>1402</v>
      </c>
      <c r="K40" s="507" t="s">
        <v>1398</v>
      </c>
      <c r="L40" s="507" t="s">
        <v>380</v>
      </c>
      <c r="M40" s="508" t="s">
        <v>380</v>
      </c>
      <c r="N40" s="509">
        <v>19.899999999999999</v>
      </c>
      <c r="O40" s="510">
        <v>0.34399999999999997</v>
      </c>
      <c r="P40" s="508">
        <v>6.85</v>
      </c>
      <c r="Q40" s="511"/>
      <c r="R40" s="508">
        <v>6.85</v>
      </c>
    </row>
    <row r="41" spans="1:18" x14ac:dyDescent="0.3">
      <c r="A41" s="505" t="s">
        <v>1319</v>
      </c>
      <c r="B41" s="517" t="s">
        <v>1403</v>
      </c>
      <c r="C41" s="507" t="s">
        <v>1404</v>
      </c>
      <c r="D41" s="507" t="s">
        <v>24</v>
      </c>
      <c r="E41" s="507">
        <v>22.5</v>
      </c>
      <c r="F41" s="507">
        <v>26.5</v>
      </c>
      <c r="G41" s="507">
        <v>120</v>
      </c>
      <c r="H41" s="507" t="s">
        <v>1405</v>
      </c>
      <c r="I41" s="507">
        <v>100360</v>
      </c>
      <c r="J41" s="507" t="s">
        <v>1406</v>
      </c>
      <c r="K41" s="507" t="s">
        <v>1398</v>
      </c>
      <c r="L41" s="507" t="s">
        <v>380</v>
      </c>
      <c r="M41" s="508" t="s">
        <v>380</v>
      </c>
      <c r="N41" s="509">
        <v>19.899999999999999</v>
      </c>
      <c r="O41" s="510">
        <v>0.34399999999999997</v>
      </c>
      <c r="P41" s="508">
        <v>6.85</v>
      </c>
      <c r="Q41" s="511"/>
      <c r="R41" s="508">
        <v>6.85</v>
      </c>
    </row>
    <row r="42" spans="1:18" x14ac:dyDescent="0.3">
      <c r="A42" s="505" t="s">
        <v>1319</v>
      </c>
      <c r="B42" s="505" t="s">
        <v>1407</v>
      </c>
      <c r="C42" s="507" t="s">
        <v>1408</v>
      </c>
      <c r="D42" s="507" t="s">
        <v>24</v>
      </c>
      <c r="E42" s="507">
        <v>22.5</v>
      </c>
      <c r="F42" s="507">
        <v>26.5</v>
      </c>
      <c r="G42" s="507">
        <v>120</v>
      </c>
      <c r="H42" s="507" t="s">
        <v>1409</v>
      </c>
      <c r="I42" s="507">
        <v>100365</v>
      </c>
      <c r="J42" s="507" t="s">
        <v>1410</v>
      </c>
      <c r="K42" s="507" t="s">
        <v>1398</v>
      </c>
      <c r="L42" s="507" t="s">
        <v>380</v>
      </c>
      <c r="M42" s="508" t="s">
        <v>380</v>
      </c>
      <c r="N42" s="509">
        <v>21.9</v>
      </c>
      <c r="O42" s="510">
        <v>0.3533</v>
      </c>
      <c r="P42" s="508">
        <v>7.74</v>
      </c>
      <c r="Q42" s="511"/>
      <c r="R42" s="508">
        <v>7.74</v>
      </c>
    </row>
    <row r="43" spans="1:18" ht="21.6" x14ac:dyDescent="0.3">
      <c r="A43" s="505" t="s">
        <v>1319</v>
      </c>
      <c r="B43" s="517" t="s">
        <v>1411</v>
      </c>
      <c r="C43" s="507" t="s">
        <v>1412</v>
      </c>
      <c r="D43" s="507" t="s">
        <v>24</v>
      </c>
      <c r="E43" s="507">
        <v>13.5</v>
      </c>
      <c r="F43" s="507">
        <v>15.5</v>
      </c>
      <c r="G43" s="507">
        <v>120</v>
      </c>
      <c r="H43" s="507" t="s">
        <v>1413</v>
      </c>
      <c r="I43" s="507">
        <v>100235</v>
      </c>
      <c r="J43" s="506" t="s">
        <v>1332</v>
      </c>
      <c r="K43" s="516" t="s">
        <v>1414</v>
      </c>
      <c r="L43" s="507" t="s">
        <v>380</v>
      </c>
      <c r="M43" s="508" t="s">
        <v>380</v>
      </c>
      <c r="N43" s="509">
        <v>1.88</v>
      </c>
      <c r="O43" s="510">
        <v>0.76470000000000005</v>
      </c>
      <c r="P43" s="508">
        <v>1.44</v>
      </c>
      <c r="Q43" s="511"/>
      <c r="R43" s="508">
        <v>1.44</v>
      </c>
    </row>
  </sheetData>
  <protectedRanges>
    <protectedRange password="8F60" sqref="S6" name="Calculations_40"/>
  </protectedRanges>
  <conditionalFormatting sqref="C4:C6">
    <cfRule type="duplicateValues" dxfId="220" priority="3"/>
  </conditionalFormatting>
  <conditionalFormatting sqref="D4:D6">
    <cfRule type="duplicateValues" dxfId="219" priority="4"/>
  </conditionalFormatting>
  <conditionalFormatting sqref="D1:D3">
    <cfRule type="duplicateValues" dxfId="218" priority="1"/>
  </conditionalFormatting>
  <conditionalFormatting sqref="E1:E3">
    <cfRule type="duplicateValues" dxfId="217" priority="2"/>
  </conditionalFormatting>
  <pageMargins left="0.7" right="0.7" top="0.75" bottom="0.75" header="0.3" footer="0.3"/>
  <pageSetup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filterMode="1">
    <tabColor rgb="FFFFC000"/>
  </sheetPr>
  <dimension ref="A1:V98"/>
  <sheetViews>
    <sheetView topLeftCell="H1" zoomScaleNormal="100" workbookViewId="0">
      <pane ySplit="6" topLeftCell="A7" activePane="bottomLeft" state="frozen"/>
      <selection activeCell="S16" sqref="S16"/>
      <selection pane="bottomLeft" activeCell="O87" sqref="O87"/>
    </sheetView>
  </sheetViews>
  <sheetFormatPr defaultColWidth="9.33203125" defaultRowHeight="13.8" x14ac:dyDescent="0.3"/>
  <cols>
    <col min="1" max="1" width="9.5546875" style="10" bestFit="1" customWidth="1"/>
    <col min="2" max="2" width="20.33203125" style="10" customWidth="1"/>
    <col min="3" max="3" width="14.109375" style="10" customWidth="1"/>
    <col min="4" max="6" width="10.33203125" style="337" bestFit="1" customWidth="1"/>
    <col min="7" max="7" width="8.44140625" style="337" bestFit="1" customWidth="1"/>
    <col min="8" max="8" width="7.44140625" style="337" bestFit="1" customWidth="1"/>
    <col min="9" max="10" width="9.33203125" style="337"/>
    <col min="11" max="11" width="22" style="337" bestFit="1" customWidth="1"/>
    <col min="12" max="12" width="20.6640625" style="337" customWidth="1"/>
    <col min="13" max="13" width="20.88671875" style="337" customWidth="1"/>
    <col min="14" max="14" width="20.6640625" style="337" customWidth="1"/>
    <col min="15" max="15" width="10.33203125" style="58" bestFit="1" customWidth="1"/>
    <col min="16" max="16" width="9.44140625" style="336" bestFit="1" customWidth="1"/>
    <col min="17" max="17" width="8.5546875" style="336" bestFit="1" customWidth="1"/>
    <col min="18" max="18" width="5.6640625" style="59" customWidth="1"/>
    <col min="19" max="19" width="16" style="336" bestFit="1" customWidth="1"/>
    <col min="20" max="20" width="16" style="336" customWidth="1"/>
    <col min="21" max="21" width="15.6640625" style="336" bestFit="1" customWidth="1"/>
    <col min="22" max="22" width="7.88671875" style="337" bestFit="1" customWidth="1"/>
    <col min="23" max="16384" width="9.33203125" style="10"/>
  </cols>
  <sheetData>
    <row r="1" spans="1:22" s="3" customFormat="1" x14ac:dyDescent="0.3">
      <c r="A1" s="1"/>
      <c r="B1" s="2" t="s">
        <v>42</v>
      </c>
      <c r="C1" s="2"/>
      <c r="D1" s="2"/>
      <c r="E1" s="26"/>
      <c r="F1" s="26"/>
      <c r="G1" s="26"/>
      <c r="H1" s="26"/>
      <c r="I1" s="26"/>
      <c r="J1" s="26"/>
      <c r="K1" s="26"/>
      <c r="L1" s="26"/>
      <c r="M1" s="26"/>
      <c r="N1" s="26"/>
      <c r="O1" s="27"/>
      <c r="P1" s="28"/>
      <c r="Q1" s="28"/>
      <c r="R1" s="29"/>
      <c r="S1" s="30"/>
      <c r="T1" s="30"/>
      <c r="U1" s="31"/>
      <c r="V1" s="32"/>
    </row>
    <row r="2" spans="1:22" s="3" customFormat="1" x14ac:dyDescent="0.3">
      <c r="A2" s="4"/>
      <c r="B2" s="5" t="s">
        <v>41</v>
      </c>
      <c r="C2" s="5"/>
      <c r="D2" s="5"/>
      <c r="E2" s="33"/>
      <c r="F2" s="34"/>
      <c r="G2" s="34"/>
      <c r="H2" s="34"/>
      <c r="I2" s="34"/>
      <c r="J2" s="34"/>
      <c r="K2" s="34"/>
      <c r="L2" s="34"/>
      <c r="M2" s="34"/>
      <c r="N2" s="34"/>
      <c r="O2" s="35"/>
      <c r="P2" s="36"/>
      <c r="Q2" s="36"/>
      <c r="R2" s="37"/>
      <c r="S2" s="38"/>
      <c r="T2" s="38"/>
      <c r="U2" s="39"/>
      <c r="V2" s="40"/>
    </row>
    <row r="3" spans="1:22" s="3" customFormat="1" x14ac:dyDescent="0.3">
      <c r="A3" s="4"/>
      <c r="B3" s="6" t="s">
        <v>0</v>
      </c>
      <c r="C3" s="6"/>
      <c r="D3" s="6"/>
      <c r="E3" s="41"/>
      <c r="F3" s="42"/>
      <c r="G3" s="42"/>
      <c r="H3" s="42"/>
      <c r="I3" s="42"/>
      <c r="J3" s="42"/>
      <c r="K3" s="42"/>
      <c r="L3" s="42"/>
      <c r="M3" s="42"/>
      <c r="N3" s="42"/>
      <c r="O3" s="43"/>
      <c r="P3" s="44"/>
      <c r="Q3" s="44"/>
      <c r="R3" s="45"/>
      <c r="S3" s="46"/>
      <c r="T3" s="46"/>
      <c r="U3" s="39"/>
      <c r="V3" s="40"/>
    </row>
    <row r="4" spans="1:22" s="3" customFormat="1" ht="14.4" thickBot="1" x14ac:dyDescent="0.35">
      <c r="A4" s="4"/>
      <c r="B4" s="6"/>
      <c r="C4" s="6"/>
      <c r="D4" s="41"/>
      <c r="E4" s="42"/>
      <c r="F4" s="42"/>
      <c r="G4" s="42"/>
      <c r="H4" s="42"/>
      <c r="I4" s="42"/>
      <c r="J4" s="42"/>
      <c r="K4" s="42"/>
      <c r="L4" s="42"/>
      <c r="M4" s="42"/>
      <c r="N4" s="42"/>
      <c r="O4" s="43"/>
      <c r="P4" s="44"/>
      <c r="Q4" s="44"/>
      <c r="R4" s="45"/>
      <c r="S4" s="46"/>
      <c r="T4" s="46"/>
      <c r="U4" s="39"/>
      <c r="V4" s="40"/>
    </row>
    <row r="5" spans="1:22" ht="14.4" thickBot="1" x14ac:dyDescent="0.35">
      <c r="A5" s="7"/>
      <c r="B5" s="8"/>
      <c r="C5" s="9" t="s">
        <v>1</v>
      </c>
      <c r="D5" s="47"/>
      <c r="E5" s="48"/>
      <c r="F5" s="48"/>
      <c r="G5" s="48"/>
      <c r="H5" s="48"/>
      <c r="I5" s="48"/>
      <c r="J5" s="48"/>
      <c r="K5" s="49"/>
      <c r="L5" s="49"/>
      <c r="M5" s="49"/>
      <c r="N5" s="49"/>
      <c r="O5" s="50"/>
      <c r="P5" s="51"/>
      <c r="Q5" s="51"/>
      <c r="R5" s="52"/>
      <c r="S5" s="53" t="s">
        <v>14</v>
      </c>
      <c r="T5" s="519"/>
      <c r="U5" s="54"/>
      <c r="V5" s="55"/>
    </row>
    <row r="6" spans="1:22" ht="83.4" thickBot="1" x14ac:dyDescent="0.35">
      <c r="A6" s="11" t="s">
        <v>3</v>
      </c>
      <c r="B6" s="12" t="s">
        <v>8</v>
      </c>
      <c r="C6" s="13" t="s">
        <v>18</v>
      </c>
      <c r="D6" s="14" t="s">
        <v>9</v>
      </c>
      <c r="E6" s="14" t="s">
        <v>5</v>
      </c>
      <c r="F6" s="14" t="s">
        <v>20</v>
      </c>
      <c r="G6" s="12" t="s">
        <v>38</v>
      </c>
      <c r="H6" s="14" t="s">
        <v>39</v>
      </c>
      <c r="I6" s="17" t="s">
        <v>10</v>
      </c>
      <c r="J6" s="520" t="s">
        <v>1415</v>
      </c>
      <c r="K6" s="14" t="s">
        <v>11</v>
      </c>
      <c r="L6" s="15" t="s">
        <v>1416</v>
      </c>
      <c r="M6" s="16" t="s">
        <v>1417</v>
      </c>
      <c r="N6" s="15" t="s">
        <v>1418</v>
      </c>
      <c r="O6" s="24" t="s">
        <v>28</v>
      </c>
      <c r="P6" s="20" t="s">
        <v>12</v>
      </c>
      <c r="Q6" s="925" t="s">
        <v>13</v>
      </c>
      <c r="R6" s="19"/>
      <c r="S6" s="20" t="s">
        <v>16</v>
      </c>
      <c r="T6" s="521" t="s">
        <v>1419</v>
      </c>
      <c r="U6" s="927" t="s">
        <v>1420</v>
      </c>
      <c r="V6" s="15" t="s">
        <v>7</v>
      </c>
    </row>
    <row r="7" spans="1:22" ht="41.4" hidden="1" x14ac:dyDescent="0.3">
      <c r="A7" s="10" t="s">
        <v>1421</v>
      </c>
      <c r="B7" s="265" t="s">
        <v>1422</v>
      </c>
      <c r="C7" s="522" t="s">
        <v>1423</v>
      </c>
      <c r="D7" s="337" t="s">
        <v>24</v>
      </c>
      <c r="E7" s="60">
        <v>25</v>
      </c>
      <c r="F7" s="60">
        <v>25.88</v>
      </c>
      <c r="G7" s="60">
        <v>263</v>
      </c>
      <c r="H7" s="60">
        <v>1.52</v>
      </c>
      <c r="I7" s="337">
        <v>100124</v>
      </c>
      <c r="J7" s="337" t="s">
        <v>1424</v>
      </c>
      <c r="K7" s="73" t="s">
        <v>1425</v>
      </c>
      <c r="L7" s="336">
        <v>84.75</v>
      </c>
      <c r="M7" s="336">
        <v>84.75</v>
      </c>
      <c r="N7" s="336">
        <v>84.75</v>
      </c>
      <c r="O7" s="58">
        <v>27.62</v>
      </c>
      <c r="P7" s="77">
        <v>1.1153</v>
      </c>
      <c r="Q7" s="926">
        <v>30.8</v>
      </c>
      <c r="S7" s="336">
        <v>30.8</v>
      </c>
      <c r="T7" s="323">
        <v>0.19999999999999929</v>
      </c>
      <c r="U7" s="926">
        <v>0</v>
      </c>
      <c r="V7" s="73" t="s">
        <v>1426</v>
      </c>
    </row>
    <row r="8" spans="1:22" ht="41.4" hidden="1" x14ac:dyDescent="0.3">
      <c r="A8" s="10" t="s">
        <v>1421</v>
      </c>
      <c r="B8" s="265" t="s">
        <v>1422</v>
      </c>
      <c r="C8" s="522" t="s">
        <v>1427</v>
      </c>
      <c r="D8" s="337" t="s">
        <v>24</v>
      </c>
      <c r="E8" s="60">
        <v>25</v>
      </c>
      <c r="F8" s="60">
        <v>25.87</v>
      </c>
      <c r="G8" s="60">
        <v>263</v>
      </c>
      <c r="H8" s="60">
        <v>1.52</v>
      </c>
      <c r="I8" s="337">
        <v>100883</v>
      </c>
      <c r="J8" s="337" t="s">
        <v>1428</v>
      </c>
      <c r="K8" s="73" t="s">
        <v>1429</v>
      </c>
      <c r="L8" s="336">
        <v>78.75</v>
      </c>
      <c r="M8" s="336">
        <v>78.75</v>
      </c>
      <c r="N8" s="336">
        <v>78.75</v>
      </c>
      <c r="O8" s="58">
        <v>20.309999999999999</v>
      </c>
      <c r="P8" s="77">
        <v>1.6457999999999999</v>
      </c>
      <c r="Q8" s="926">
        <v>33.43</v>
      </c>
      <c r="S8" s="336">
        <v>33.43</v>
      </c>
      <c r="T8" s="323">
        <v>7.0000000000000284E-2</v>
      </c>
      <c r="U8" s="926">
        <v>0</v>
      </c>
      <c r="V8" s="73" t="s">
        <v>1426</v>
      </c>
    </row>
    <row r="9" spans="1:22" ht="41.4" hidden="1" x14ac:dyDescent="0.3">
      <c r="A9" s="10" t="s">
        <v>1421</v>
      </c>
      <c r="B9" s="265" t="s">
        <v>1430</v>
      </c>
      <c r="C9" s="522" t="s">
        <v>1431</v>
      </c>
      <c r="D9" s="337" t="s">
        <v>24</v>
      </c>
      <c r="E9" s="60">
        <v>25</v>
      </c>
      <c r="F9" s="60">
        <v>26.1</v>
      </c>
      <c r="G9" s="60">
        <v>263</v>
      </c>
      <c r="H9" s="60">
        <v>1.52</v>
      </c>
      <c r="I9" s="337">
        <v>100124</v>
      </c>
      <c r="J9" s="337" t="s">
        <v>1424</v>
      </c>
      <c r="K9" s="73" t="s">
        <v>1425</v>
      </c>
      <c r="L9" s="336">
        <v>87.75</v>
      </c>
      <c r="M9" s="336">
        <v>87.75</v>
      </c>
      <c r="N9" s="336">
        <v>87.75</v>
      </c>
      <c r="O9" s="58">
        <v>26.97</v>
      </c>
      <c r="P9" s="77">
        <v>1.1153</v>
      </c>
      <c r="Q9" s="926">
        <v>30.08</v>
      </c>
      <c r="S9" s="336">
        <v>30.08</v>
      </c>
      <c r="T9" s="323">
        <v>0.17000000000000171</v>
      </c>
      <c r="U9" s="926">
        <v>0</v>
      </c>
      <c r="V9" s="73" t="s">
        <v>1426</v>
      </c>
    </row>
    <row r="10" spans="1:22" ht="41.4" hidden="1" x14ac:dyDescent="0.3">
      <c r="A10" s="10" t="s">
        <v>1421</v>
      </c>
      <c r="B10" s="265" t="s">
        <v>1432</v>
      </c>
      <c r="C10" s="522" t="s">
        <v>1433</v>
      </c>
      <c r="D10" s="337" t="s">
        <v>24</v>
      </c>
      <c r="E10" s="60">
        <v>20</v>
      </c>
      <c r="F10" s="60">
        <v>21</v>
      </c>
      <c r="G10" s="60">
        <v>111</v>
      </c>
      <c r="H10" s="60">
        <v>2.86</v>
      </c>
      <c r="I10" s="337">
        <v>100883</v>
      </c>
      <c r="J10" s="337" t="s">
        <v>1428</v>
      </c>
      <c r="K10" s="73" t="s">
        <v>1429</v>
      </c>
      <c r="L10" s="336">
        <v>63.4</v>
      </c>
      <c r="M10" s="336">
        <v>63.4</v>
      </c>
      <c r="N10" s="336">
        <v>63.4</v>
      </c>
      <c r="O10" s="58">
        <v>19.95</v>
      </c>
      <c r="P10" s="77">
        <v>1.6457999999999999</v>
      </c>
      <c r="Q10" s="926">
        <v>32.83</v>
      </c>
      <c r="S10" s="336">
        <v>32.83</v>
      </c>
      <c r="T10" s="323">
        <v>0.17000000000000171</v>
      </c>
      <c r="U10" s="926">
        <v>0</v>
      </c>
      <c r="V10" s="73" t="s">
        <v>1426</v>
      </c>
    </row>
    <row r="11" spans="1:22" ht="41.4" hidden="1" x14ac:dyDescent="0.3">
      <c r="A11" s="10" t="s">
        <v>1421</v>
      </c>
      <c r="B11" s="265" t="s">
        <v>1434</v>
      </c>
      <c r="C11" s="522" t="s">
        <v>1435</v>
      </c>
      <c r="D11" s="337" t="s">
        <v>24</v>
      </c>
      <c r="E11" s="60">
        <v>30</v>
      </c>
      <c r="F11" s="60">
        <v>31.15</v>
      </c>
      <c r="G11" s="60">
        <v>400</v>
      </c>
      <c r="H11" s="60">
        <v>1.2</v>
      </c>
      <c r="I11" s="337">
        <v>100124</v>
      </c>
      <c r="J11" s="337" t="s">
        <v>1436</v>
      </c>
      <c r="K11" s="73" t="s">
        <v>1425</v>
      </c>
      <c r="L11" s="336">
        <v>213.3</v>
      </c>
      <c r="M11" s="336">
        <v>213.3</v>
      </c>
      <c r="N11" s="336">
        <v>213.3</v>
      </c>
      <c r="O11" s="58">
        <v>31.76</v>
      </c>
      <c r="P11" s="77">
        <v>1.1153</v>
      </c>
      <c r="Q11" s="926">
        <v>35.42</v>
      </c>
      <c r="S11" s="336">
        <v>35.42</v>
      </c>
      <c r="T11" s="323">
        <v>0.28000000000001535</v>
      </c>
      <c r="U11" s="926">
        <v>0</v>
      </c>
      <c r="V11" s="73" t="s">
        <v>1426</v>
      </c>
    </row>
    <row r="12" spans="1:22" ht="41.4" hidden="1" x14ac:dyDescent="0.3">
      <c r="A12" s="10" t="s">
        <v>1421</v>
      </c>
      <c r="B12" s="265" t="s">
        <v>1437</v>
      </c>
      <c r="C12" s="522" t="s">
        <v>1438</v>
      </c>
      <c r="D12" s="337" t="s">
        <v>24</v>
      </c>
      <c r="E12" s="60">
        <v>30</v>
      </c>
      <c r="F12" s="60">
        <v>31.15</v>
      </c>
      <c r="G12" s="60">
        <v>400</v>
      </c>
      <c r="H12" s="60">
        <v>1.2</v>
      </c>
      <c r="I12" s="337">
        <v>100124</v>
      </c>
      <c r="J12" s="337" t="s">
        <v>1436</v>
      </c>
      <c r="K12" s="73" t="s">
        <v>1425</v>
      </c>
      <c r="L12" s="336">
        <v>213.3</v>
      </c>
      <c r="M12" s="336">
        <v>213.3</v>
      </c>
      <c r="N12" s="336">
        <v>213.3</v>
      </c>
      <c r="O12" s="58">
        <v>31.76</v>
      </c>
      <c r="P12" s="77">
        <v>1.1153</v>
      </c>
      <c r="Q12" s="926">
        <v>35.42</v>
      </c>
      <c r="S12" s="336">
        <v>35.42</v>
      </c>
      <c r="T12" s="323">
        <v>0.28000000000001535</v>
      </c>
      <c r="U12" s="926">
        <v>0</v>
      </c>
      <c r="V12" s="73" t="s">
        <v>1426</v>
      </c>
    </row>
    <row r="13" spans="1:22" ht="41.4" hidden="1" x14ac:dyDescent="0.3">
      <c r="A13" s="10" t="s">
        <v>1421</v>
      </c>
      <c r="B13" s="265" t="s">
        <v>1439</v>
      </c>
      <c r="C13" s="522" t="s">
        <v>1440</v>
      </c>
      <c r="D13" s="337" t="s">
        <v>24</v>
      </c>
      <c r="E13" s="60">
        <v>30</v>
      </c>
      <c r="F13" s="60">
        <v>31.15</v>
      </c>
      <c r="G13" s="60">
        <v>400</v>
      </c>
      <c r="H13" s="60">
        <v>1.2</v>
      </c>
      <c r="I13" s="337">
        <v>100124</v>
      </c>
      <c r="J13" s="337" t="s">
        <v>1436</v>
      </c>
      <c r="K13" s="73" t="s">
        <v>1425</v>
      </c>
      <c r="L13" s="336">
        <v>213.3</v>
      </c>
      <c r="M13" s="336">
        <v>213.3</v>
      </c>
      <c r="N13" s="336">
        <v>213.3</v>
      </c>
      <c r="O13" s="58">
        <v>31.76</v>
      </c>
      <c r="P13" s="77">
        <v>1.1153</v>
      </c>
      <c r="Q13" s="926">
        <v>35.42</v>
      </c>
      <c r="S13" s="336">
        <v>35.42</v>
      </c>
      <c r="T13" s="323">
        <v>0.28000000000001535</v>
      </c>
      <c r="U13" s="926">
        <v>0</v>
      </c>
      <c r="V13" s="73" t="s">
        <v>1426</v>
      </c>
    </row>
    <row r="14" spans="1:22" ht="69" hidden="1" x14ac:dyDescent="0.3">
      <c r="A14" s="10" t="s">
        <v>1421</v>
      </c>
      <c r="B14" s="265" t="s">
        <v>1441</v>
      </c>
      <c r="C14" s="522" t="s">
        <v>1442</v>
      </c>
      <c r="D14" s="337" t="s">
        <v>24</v>
      </c>
      <c r="E14" s="60">
        <v>12</v>
      </c>
      <c r="F14" s="60">
        <v>12.78</v>
      </c>
      <c r="G14" s="60">
        <v>65</v>
      </c>
      <c r="H14" s="60" t="s">
        <v>1443</v>
      </c>
      <c r="I14" s="337">
        <v>100124</v>
      </c>
      <c r="J14" s="337" t="s">
        <v>1424</v>
      </c>
      <c r="K14" s="73" t="s">
        <v>1425</v>
      </c>
      <c r="L14" s="336">
        <v>34.56</v>
      </c>
      <c r="M14" s="336">
        <v>34.56</v>
      </c>
      <c r="N14" s="336">
        <v>34.56</v>
      </c>
      <c r="O14" s="58">
        <v>10.53</v>
      </c>
      <c r="P14" s="77">
        <v>1.1153</v>
      </c>
      <c r="Q14" s="926">
        <v>11.74</v>
      </c>
      <c r="S14" s="336">
        <v>11.74</v>
      </c>
      <c r="T14" s="323">
        <v>2.000000000000135E-2</v>
      </c>
      <c r="U14" s="926">
        <v>0</v>
      </c>
      <c r="V14" s="73" t="s">
        <v>1426</v>
      </c>
    </row>
    <row r="15" spans="1:22" ht="82.8" hidden="1" x14ac:dyDescent="0.3">
      <c r="A15" s="10" t="s">
        <v>1421</v>
      </c>
      <c r="B15" s="265" t="s">
        <v>1444</v>
      </c>
      <c r="C15" s="522" t="s">
        <v>1445</v>
      </c>
      <c r="D15" s="337" t="s">
        <v>24</v>
      </c>
      <c r="E15" s="60">
        <v>12</v>
      </c>
      <c r="F15" s="60">
        <v>12.63</v>
      </c>
      <c r="G15" s="60">
        <v>64</v>
      </c>
      <c r="H15" s="60" t="s">
        <v>1443</v>
      </c>
      <c r="I15" s="337">
        <v>100124</v>
      </c>
      <c r="J15" s="337" t="s">
        <v>1424</v>
      </c>
      <c r="K15" s="73" t="s">
        <v>1425</v>
      </c>
      <c r="L15" s="336">
        <v>40.08</v>
      </c>
      <c r="M15" s="336">
        <v>40.08</v>
      </c>
      <c r="N15" s="336">
        <v>40.08</v>
      </c>
      <c r="O15" s="58">
        <v>11.11</v>
      </c>
      <c r="P15" s="77">
        <v>1.1153</v>
      </c>
      <c r="Q15" s="926">
        <v>12.39</v>
      </c>
      <c r="S15" s="336">
        <v>12.39</v>
      </c>
      <c r="T15" s="323">
        <v>8.9999999999996305E-2</v>
      </c>
      <c r="U15" s="926">
        <v>0</v>
      </c>
      <c r="V15" s="73" t="s">
        <v>1426</v>
      </c>
    </row>
    <row r="16" spans="1:22" ht="41.4" x14ac:dyDescent="0.3">
      <c r="A16" s="10" t="s">
        <v>1421</v>
      </c>
      <c r="B16" s="265" t="s">
        <v>1446</v>
      </c>
      <c r="C16" s="522" t="s">
        <v>1447</v>
      </c>
      <c r="D16" s="337" t="s">
        <v>24</v>
      </c>
      <c r="E16" s="60">
        <v>12</v>
      </c>
      <c r="F16" s="60">
        <v>12.45</v>
      </c>
      <c r="G16" s="60">
        <v>64</v>
      </c>
      <c r="H16" s="60">
        <v>3</v>
      </c>
      <c r="I16" s="337">
        <v>100124</v>
      </c>
      <c r="J16" s="337" t="s">
        <v>1436</v>
      </c>
      <c r="K16" s="73" t="s">
        <v>1425</v>
      </c>
      <c r="L16" s="336">
        <v>37.44</v>
      </c>
      <c r="M16" s="336">
        <v>37.44</v>
      </c>
      <c r="N16" s="336">
        <v>37.44</v>
      </c>
      <c r="O16" s="58">
        <v>10.71</v>
      </c>
      <c r="P16" s="77">
        <v>1.1153</v>
      </c>
      <c r="Q16" s="926">
        <v>11.94</v>
      </c>
      <c r="S16" s="336">
        <v>11.94</v>
      </c>
      <c r="T16" s="323">
        <v>5.9999999999998721E-2</v>
      </c>
      <c r="U16" s="926">
        <v>2.4</v>
      </c>
      <c r="V16" s="73" t="s">
        <v>1426</v>
      </c>
    </row>
    <row r="17" spans="1:22" ht="41.4" x14ac:dyDescent="0.3">
      <c r="A17" s="10" t="s">
        <v>1421</v>
      </c>
      <c r="B17" s="265" t="s">
        <v>1448</v>
      </c>
      <c r="C17" s="522" t="s">
        <v>1449</v>
      </c>
      <c r="D17" s="337" t="s">
        <v>24</v>
      </c>
      <c r="E17" s="60">
        <v>18</v>
      </c>
      <c r="F17" s="60">
        <v>18.8</v>
      </c>
      <c r="G17" s="60">
        <v>96</v>
      </c>
      <c r="H17" s="60">
        <v>3</v>
      </c>
      <c r="I17" s="337">
        <v>100124</v>
      </c>
      <c r="J17" s="337" t="s">
        <v>1436</v>
      </c>
      <c r="K17" s="73" t="s">
        <v>1425</v>
      </c>
      <c r="L17" s="336">
        <v>56.16</v>
      </c>
      <c r="M17" s="336">
        <v>56.16</v>
      </c>
      <c r="N17" s="336">
        <v>56.16</v>
      </c>
      <c r="O17" s="58">
        <v>16.059999999999999</v>
      </c>
      <c r="P17" s="77">
        <v>1.1153</v>
      </c>
      <c r="Q17" s="926">
        <v>17.91</v>
      </c>
      <c r="S17" s="336">
        <v>17.91</v>
      </c>
      <c r="T17" s="323">
        <v>8.9999999999992752E-2</v>
      </c>
      <c r="U17" s="926">
        <v>3.6</v>
      </c>
      <c r="V17" s="73" t="s">
        <v>1426</v>
      </c>
    </row>
    <row r="18" spans="1:22" ht="69" hidden="1" x14ac:dyDescent="0.3">
      <c r="A18" s="10" t="s">
        <v>1421</v>
      </c>
      <c r="B18" s="265" t="s">
        <v>1450</v>
      </c>
      <c r="C18" s="522" t="s">
        <v>1451</v>
      </c>
      <c r="D18" s="337" t="s">
        <v>24</v>
      </c>
      <c r="E18" s="60" t="s">
        <v>1452</v>
      </c>
      <c r="F18" s="60" t="s">
        <v>1453</v>
      </c>
      <c r="G18" s="60">
        <v>121</v>
      </c>
      <c r="H18" s="60">
        <v>2.63</v>
      </c>
      <c r="I18" s="337">
        <v>100124</v>
      </c>
      <c r="J18" s="337" t="s">
        <v>1424</v>
      </c>
      <c r="K18" s="73" t="s">
        <v>1425</v>
      </c>
      <c r="L18" s="336">
        <v>94.6</v>
      </c>
      <c r="M18" s="336">
        <v>94.6</v>
      </c>
      <c r="N18" s="336">
        <v>94.6</v>
      </c>
      <c r="O18" s="58">
        <v>20.67</v>
      </c>
      <c r="P18" s="77">
        <v>1.1153</v>
      </c>
      <c r="Q18" s="926">
        <v>23.05</v>
      </c>
      <c r="S18" s="336">
        <v>23.05</v>
      </c>
      <c r="T18" s="323">
        <v>0.14999999999998792</v>
      </c>
      <c r="U18" s="926">
        <v>0</v>
      </c>
      <c r="V18" s="73" t="s">
        <v>1426</v>
      </c>
    </row>
    <row r="19" spans="1:22" ht="41.4" hidden="1" x14ac:dyDescent="0.3">
      <c r="A19" s="10" t="s">
        <v>1421</v>
      </c>
      <c r="B19" s="265" t="s">
        <v>1454</v>
      </c>
      <c r="C19" s="522" t="s">
        <v>1455</v>
      </c>
      <c r="D19" s="337" t="s">
        <v>24</v>
      </c>
      <c r="E19" s="60" t="s">
        <v>1456</v>
      </c>
      <c r="F19" s="60" t="s">
        <v>1457</v>
      </c>
      <c r="G19" s="60">
        <v>173</v>
      </c>
      <c r="H19" s="60">
        <v>3.22</v>
      </c>
      <c r="I19" s="337">
        <v>100124</v>
      </c>
      <c r="J19" s="337" t="s">
        <v>1424</v>
      </c>
      <c r="K19" s="73" t="s">
        <v>1425</v>
      </c>
      <c r="L19" s="336">
        <v>107.1</v>
      </c>
      <c r="M19" s="336">
        <v>107.1</v>
      </c>
      <c r="N19" s="336">
        <v>107.1</v>
      </c>
      <c r="O19" s="58">
        <v>36.14</v>
      </c>
      <c r="P19" s="77">
        <v>1.1153</v>
      </c>
      <c r="Q19" s="926">
        <v>40.31</v>
      </c>
      <c r="S19" s="336">
        <v>40.31</v>
      </c>
      <c r="T19" s="323">
        <v>0.28999999999999204</v>
      </c>
      <c r="U19" s="926">
        <v>0</v>
      </c>
      <c r="V19" s="73" t="s">
        <v>1426</v>
      </c>
    </row>
    <row r="20" spans="1:22" ht="41.4" hidden="1" x14ac:dyDescent="0.3">
      <c r="A20" s="10" t="s">
        <v>1421</v>
      </c>
      <c r="B20" s="265" t="s">
        <v>1458</v>
      </c>
      <c r="C20" s="522" t="s">
        <v>1459</v>
      </c>
      <c r="D20" s="337" t="s">
        <v>24</v>
      </c>
      <c r="E20" s="60" t="s">
        <v>1456</v>
      </c>
      <c r="F20" s="60" t="s">
        <v>1460</v>
      </c>
      <c r="G20" s="60">
        <v>173</v>
      </c>
      <c r="H20" s="60">
        <v>3.22</v>
      </c>
      <c r="I20" s="337">
        <v>100883</v>
      </c>
      <c r="J20" s="337" t="s">
        <v>1428</v>
      </c>
      <c r="K20" s="73" t="s">
        <v>1429</v>
      </c>
      <c r="L20" s="336">
        <v>109.9</v>
      </c>
      <c r="M20" s="336">
        <v>109.9</v>
      </c>
      <c r="N20" s="336">
        <v>109.9</v>
      </c>
      <c r="O20" s="58">
        <v>31.08</v>
      </c>
      <c r="P20" s="77">
        <v>1.6457999999999999</v>
      </c>
      <c r="Q20" s="926">
        <v>51.15</v>
      </c>
      <c r="S20" s="336">
        <v>51.15</v>
      </c>
      <c r="T20" s="323">
        <v>0.30000000000000426</v>
      </c>
      <c r="U20" s="926">
        <v>0</v>
      </c>
      <c r="V20" s="73" t="s">
        <v>1426</v>
      </c>
    </row>
    <row r="21" spans="1:22" ht="41.4" hidden="1" x14ac:dyDescent="0.3">
      <c r="A21" s="10" t="s">
        <v>1421</v>
      </c>
      <c r="B21" s="265" t="s">
        <v>1461</v>
      </c>
      <c r="C21" s="522" t="s">
        <v>1462</v>
      </c>
      <c r="D21" s="337" t="s">
        <v>24</v>
      </c>
      <c r="E21" s="60">
        <v>25.55</v>
      </c>
      <c r="F21" s="60">
        <v>26.47</v>
      </c>
      <c r="G21" s="60">
        <v>140</v>
      </c>
      <c r="H21" s="60">
        <v>2.92</v>
      </c>
      <c r="I21" s="337">
        <v>100124</v>
      </c>
      <c r="J21" s="337" t="s">
        <v>1424</v>
      </c>
      <c r="K21" s="73" t="s">
        <v>1425</v>
      </c>
      <c r="L21" s="336">
        <v>102.2</v>
      </c>
      <c r="M21" s="336">
        <v>102.2</v>
      </c>
      <c r="N21" s="336">
        <v>102.2</v>
      </c>
      <c r="O21" s="58">
        <v>27.56</v>
      </c>
      <c r="P21" s="77">
        <v>1.1153</v>
      </c>
      <c r="Q21" s="926">
        <v>30.74</v>
      </c>
      <c r="S21" s="336">
        <v>30.74</v>
      </c>
      <c r="T21" s="323">
        <v>0.18000000000000682</v>
      </c>
      <c r="U21" s="926">
        <v>4.34</v>
      </c>
      <c r="V21" s="73" t="s">
        <v>1426</v>
      </c>
    </row>
    <row r="22" spans="1:22" ht="41.4" hidden="1" x14ac:dyDescent="0.3">
      <c r="A22" s="10" t="s">
        <v>1421</v>
      </c>
      <c r="B22" s="265" t="s">
        <v>1463</v>
      </c>
      <c r="C22" s="522" t="s">
        <v>1464</v>
      </c>
      <c r="D22" s="337" t="s">
        <v>24</v>
      </c>
      <c r="E22" s="60">
        <v>24.68</v>
      </c>
      <c r="F22" s="60">
        <v>25.58</v>
      </c>
      <c r="G22" s="60">
        <v>140</v>
      </c>
      <c r="H22" s="60">
        <v>2.82</v>
      </c>
      <c r="I22" s="337">
        <v>100124</v>
      </c>
      <c r="J22" s="337" t="s">
        <v>1436</v>
      </c>
      <c r="K22" s="73" t="s">
        <v>1425</v>
      </c>
      <c r="L22" s="336">
        <v>98.72</v>
      </c>
      <c r="M22" s="336">
        <v>98.72</v>
      </c>
      <c r="N22" s="336">
        <v>98.72</v>
      </c>
      <c r="O22" s="58">
        <v>25.51</v>
      </c>
      <c r="P22" s="77">
        <v>1.1153</v>
      </c>
      <c r="Q22" s="926">
        <v>28.45</v>
      </c>
      <c r="S22" s="336">
        <v>28.45</v>
      </c>
      <c r="T22" s="323">
        <v>0.17999999999999972</v>
      </c>
      <c r="U22" s="926">
        <v>3.7</v>
      </c>
      <c r="V22" s="73" t="s">
        <v>1426</v>
      </c>
    </row>
    <row r="23" spans="1:22" ht="41.4" hidden="1" x14ac:dyDescent="0.3">
      <c r="A23" s="10" t="s">
        <v>1421</v>
      </c>
      <c r="B23" s="265" t="s">
        <v>1465</v>
      </c>
      <c r="C23" s="522" t="s">
        <v>1466</v>
      </c>
      <c r="D23" s="337" t="s">
        <v>24</v>
      </c>
      <c r="E23" s="60">
        <v>12</v>
      </c>
      <c r="F23" s="60">
        <v>12.78</v>
      </c>
      <c r="G23" s="60">
        <v>66</v>
      </c>
      <c r="H23" s="60">
        <v>2.9</v>
      </c>
      <c r="I23" s="337">
        <v>100124</v>
      </c>
      <c r="J23" s="337" t="s">
        <v>1436</v>
      </c>
      <c r="K23" s="73" t="s">
        <v>1425</v>
      </c>
      <c r="L23" s="336">
        <v>49.56</v>
      </c>
      <c r="M23" s="336">
        <v>49.56</v>
      </c>
      <c r="N23" s="336">
        <v>49.56</v>
      </c>
      <c r="O23" s="58">
        <v>12.14</v>
      </c>
      <c r="P23" s="77">
        <v>1.1153</v>
      </c>
      <c r="Q23" s="926">
        <v>13.54</v>
      </c>
      <c r="S23" s="336">
        <v>13.54</v>
      </c>
      <c r="T23" s="323">
        <v>2.0000000000003126E-2</v>
      </c>
      <c r="U23" s="926">
        <v>4.2</v>
      </c>
      <c r="V23" s="73" t="s">
        <v>1426</v>
      </c>
    </row>
    <row r="24" spans="1:22" ht="41.4" hidden="1" x14ac:dyDescent="0.3">
      <c r="A24" s="10" t="s">
        <v>1421</v>
      </c>
      <c r="B24" s="265" t="s">
        <v>1467</v>
      </c>
      <c r="C24" s="522" t="s">
        <v>1468</v>
      </c>
      <c r="D24" s="337" t="s">
        <v>24</v>
      </c>
      <c r="E24" s="60">
        <v>18</v>
      </c>
      <c r="F24" s="60">
        <v>18.8</v>
      </c>
      <c r="G24" s="60">
        <v>96</v>
      </c>
      <c r="H24" s="60">
        <v>3</v>
      </c>
      <c r="I24" s="337">
        <v>100124</v>
      </c>
      <c r="J24" s="337" t="s">
        <v>1436</v>
      </c>
      <c r="K24" s="73" t="s">
        <v>1425</v>
      </c>
      <c r="L24" s="336">
        <v>75.78</v>
      </c>
      <c r="M24" s="336">
        <v>75.78</v>
      </c>
      <c r="N24" s="336">
        <v>75.78</v>
      </c>
      <c r="O24" s="58">
        <v>18.21</v>
      </c>
      <c r="P24" s="77">
        <v>1.1153</v>
      </c>
      <c r="Q24" s="926">
        <v>20.309999999999999</v>
      </c>
      <c r="S24" s="336">
        <v>20.309999999999999</v>
      </c>
      <c r="T24" s="323">
        <v>3.0000000000001137E-2</v>
      </c>
      <c r="U24" s="926">
        <v>7.2</v>
      </c>
      <c r="V24" s="73" t="s">
        <v>1426</v>
      </c>
    </row>
    <row r="25" spans="1:22" ht="41.4" hidden="1" x14ac:dyDescent="0.3">
      <c r="A25" s="10" t="s">
        <v>1421</v>
      </c>
      <c r="B25" s="265" t="s">
        <v>1469</v>
      </c>
      <c r="C25" s="522" t="s">
        <v>1470</v>
      </c>
      <c r="D25" s="337" t="s">
        <v>24</v>
      </c>
      <c r="E25" s="60">
        <v>18</v>
      </c>
      <c r="F25" s="60">
        <v>18.8</v>
      </c>
      <c r="G25" s="60">
        <v>96</v>
      </c>
      <c r="H25" s="60">
        <v>3</v>
      </c>
      <c r="I25" s="337">
        <v>100124</v>
      </c>
      <c r="J25" s="337" t="s">
        <v>1436</v>
      </c>
      <c r="K25" s="73" t="s">
        <v>1425</v>
      </c>
      <c r="L25" s="336">
        <v>75.78</v>
      </c>
      <c r="M25" s="336">
        <v>75.78</v>
      </c>
      <c r="N25" s="336">
        <v>75.78</v>
      </c>
      <c r="O25" s="58">
        <v>18.21</v>
      </c>
      <c r="P25" s="77">
        <v>1.1153</v>
      </c>
      <c r="Q25" s="926">
        <v>20.309999999999999</v>
      </c>
      <c r="S25" s="336">
        <v>20.309999999999999</v>
      </c>
      <c r="T25" s="323">
        <v>3.0000000000001137E-2</v>
      </c>
      <c r="U25" s="926">
        <v>7.2</v>
      </c>
      <c r="V25" s="73" t="s">
        <v>1426</v>
      </c>
    </row>
    <row r="26" spans="1:22" ht="41.4" hidden="1" x14ac:dyDescent="0.3">
      <c r="A26" s="10" t="s">
        <v>1421</v>
      </c>
      <c r="B26" s="265" t="s">
        <v>1471</v>
      </c>
      <c r="C26" s="522" t="s">
        <v>1472</v>
      </c>
      <c r="D26" s="337" t="s">
        <v>24</v>
      </c>
      <c r="E26" s="60">
        <v>12</v>
      </c>
      <c r="F26" s="60">
        <v>12.9</v>
      </c>
      <c r="G26" s="60">
        <v>62</v>
      </c>
      <c r="H26" s="60">
        <v>3.08</v>
      </c>
      <c r="I26" s="337">
        <v>100124</v>
      </c>
      <c r="J26" s="337" t="s">
        <v>1424</v>
      </c>
      <c r="K26" s="73" t="s">
        <v>1425</v>
      </c>
      <c r="L26" s="336">
        <v>52.2</v>
      </c>
      <c r="M26" s="336">
        <v>52.2</v>
      </c>
      <c r="N26" s="336">
        <v>52.2</v>
      </c>
      <c r="O26" s="58">
        <v>12.95</v>
      </c>
      <c r="P26" s="77">
        <v>1.1153</v>
      </c>
      <c r="Q26" s="926">
        <v>14.44</v>
      </c>
      <c r="S26" s="336">
        <v>14.44</v>
      </c>
      <c r="T26" s="323">
        <v>8.0000000000003624E-2</v>
      </c>
      <c r="U26" s="926">
        <v>0</v>
      </c>
      <c r="V26" s="73" t="s">
        <v>1426</v>
      </c>
    </row>
    <row r="27" spans="1:22" ht="41.4" hidden="1" x14ac:dyDescent="0.3">
      <c r="A27" s="10" t="s">
        <v>1421</v>
      </c>
      <c r="B27" s="265" t="s">
        <v>1473</v>
      </c>
      <c r="C27" s="522">
        <v>2565</v>
      </c>
      <c r="D27" s="337" t="s">
        <v>24</v>
      </c>
      <c r="E27" s="60">
        <v>12</v>
      </c>
      <c r="F27" s="60">
        <v>12.46</v>
      </c>
      <c r="G27" s="60">
        <v>62</v>
      </c>
      <c r="H27" s="60">
        <v>3.06</v>
      </c>
      <c r="I27" s="337">
        <v>100124</v>
      </c>
      <c r="J27" s="337" t="s">
        <v>1424</v>
      </c>
      <c r="K27" s="73" t="s">
        <v>1425</v>
      </c>
      <c r="L27" s="336">
        <v>39.119999999999997</v>
      </c>
      <c r="M27" s="336">
        <v>39.119999999999997</v>
      </c>
      <c r="N27" s="336">
        <v>39.119999999999997</v>
      </c>
      <c r="O27" s="58">
        <v>13.26</v>
      </c>
      <c r="P27" s="77">
        <v>1.1153</v>
      </c>
      <c r="Q27" s="926">
        <v>14.79</v>
      </c>
      <c r="S27" s="336">
        <v>14.79</v>
      </c>
      <c r="T27" s="323">
        <v>8.9999999999999858E-2</v>
      </c>
      <c r="U27" s="926">
        <v>1.2</v>
      </c>
      <c r="V27" s="73" t="s">
        <v>1426</v>
      </c>
    </row>
    <row r="28" spans="1:22" ht="41.4" hidden="1" x14ac:dyDescent="0.3">
      <c r="A28" s="10" t="s">
        <v>1421</v>
      </c>
      <c r="B28" s="265" t="s">
        <v>1474</v>
      </c>
      <c r="C28" s="522" t="s">
        <v>1475</v>
      </c>
      <c r="D28" s="337" t="s">
        <v>24</v>
      </c>
      <c r="E28" s="60">
        <v>21</v>
      </c>
      <c r="F28" s="60">
        <v>21.86</v>
      </c>
      <c r="G28" s="60">
        <v>109</v>
      </c>
      <c r="H28" s="60">
        <v>3.06</v>
      </c>
      <c r="I28" s="337">
        <v>100883</v>
      </c>
      <c r="J28" s="337" t="s">
        <v>1428</v>
      </c>
      <c r="K28" s="73" t="s">
        <v>1429</v>
      </c>
      <c r="L28" s="336">
        <v>61.74</v>
      </c>
      <c r="M28" s="336">
        <v>61.74</v>
      </c>
      <c r="N28" s="336">
        <v>61.74</v>
      </c>
      <c r="O28" s="58">
        <v>17.059999999999999</v>
      </c>
      <c r="P28" s="77">
        <v>1.6457999999999999</v>
      </c>
      <c r="Q28" s="926">
        <v>28.08</v>
      </c>
      <c r="S28" s="336">
        <v>28.08</v>
      </c>
      <c r="T28" s="323">
        <v>6.0000000000002274E-2</v>
      </c>
      <c r="U28" s="926">
        <v>0</v>
      </c>
      <c r="V28" s="73" t="s">
        <v>1426</v>
      </c>
    </row>
    <row r="29" spans="1:22" ht="41.4" hidden="1" x14ac:dyDescent="0.3">
      <c r="A29" s="10" t="s">
        <v>1421</v>
      </c>
      <c r="B29" s="265" t="s">
        <v>1476</v>
      </c>
      <c r="C29" s="522" t="s">
        <v>1477</v>
      </c>
      <c r="D29" s="337" t="s">
        <v>24</v>
      </c>
      <c r="E29" s="60">
        <v>18</v>
      </c>
      <c r="F29" s="60">
        <v>18.87</v>
      </c>
      <c r="G29" s="60">
        <v>96</v>
      </c>
      <c r="H29" s="60">
        <v>3</v>
      </c>
      <c r="I29" s="337">
        <v>100124</v>
      </c>
      <c r="J29" s="337" t="s">
        <v>1424</v>
      </c>
      <c r="K29" s="73" t="s">
        <v>1425</v>
      </c>
      <c r="L29" s="336">
        <v>59.22</v>
      </c>
      <c r="M29" s="336">
        <v>59.22</v>
      </c>
      <c r="N29" s="336">
        <v>59.22</v>
      </c>
      <c r="O29" s="58">
        <v>19.420000000000002</v>
      </c>
      <c r="P29" s="77">
        <v>1.1153</v>
      </c>
      <c r="Q29" s="926">
        <v>21.66</v>
      </c>
      <c r="S29" s="336">
        <v>21.66</v>
      </c>
      <c r="T29" s="323">
        <v>0.12000000000000099</v>
      </c>
      <c r="U29" s="926">
        <v>0</v>
      </c>
      <c r="V29" s="73" t="s">
        <v>1426</v>
      </c>
    </row>
    <row r="30" spans="1:22" ht="41.4" hidden="1" x14ac:dyDescent="0.3">
      <c r="A30" s="10" t="s">
        <v>1421</v>
      </c>
      <c r="B30" s="265" t="s">
        <v>1478</v>
      </c>
      <c r="C30" s="522" t="s">
        <v>1479</v>
      </c>
      <c r="D30" s="337" t="s">
        <v>24</v>
      </c>
      <c r="E30" s="60">
        <v>12</v>
      </c>
      <c r="F30" s="60">
        <v>12.87</v>
      </c>
      <c r="G30" s="60">
        <v>65</v>
      </c>
      <c r="H30" s="60">
        <v>2.93</v>
      </c>
      <c r="I30" s="337">
        <v>100124</v>
      </c>
      <c r="J30" s="337" t="s">
        <v>1436</v>
      </c>
      <c r="K30" s="73" t="s">
        <v>1425</v>
      </c>
      <c r="L30" s="336">
        <v>39.479999999999997</v>
      </c>
      <c r="M30" s="336">
        <v>39.479999999999997</v>
      </c>
      <c r="N30" s="336">
        <v>39.479999999999997</v>
      </c>
      <c r="O30" s="58">
        <v>12.95</v>
      </c>
      <c r="P30" s="77">
        <v>1.1153</v>
      </c>
      <c r="Q30" s="926">
        <v>14.44</v>
      </c>
      <c r="S30" s="336">
        <v>14.44</v>
      </c>
      <c r="T30" s="323">
        <v>7.9999999999996518E-2</v>
      </c>
      <c r="U30" s="926">
        <v>0</v>
      </c>
      <c r="V30" s="73" t="s">
        <v>1426</v>
      </c>
    </row>
    <row r="31" spans="1:22" ht="41.4" hidden="1" x14ac:dyDescent="0.3">
      <c r="A31" s="10" t="s">
        <v>1421</v>
      </c>
      <c r="B31" s="265" t="s">
        <v>1480</v>
      </c>
      <c r="C31" s="522" t="s">
        <v>1481</v>
      </c>
      <c r="D31" s="337" t="s">
        <v>24</v>
      </c>
      <c r="E31" s="60">
        <v>18</v>
      </c>
      <c r="F31" s="60">
        <v>18.8</v>
      </c>
      <c r="G31" s="60">
        <v>96</v>
      </c>
      <c r="H31" s="60">
        <v>3</v>
      </c>
      <c r="I31" s="337">
        <v>100883</v>
      </c>
      <c r="J31" s="337" t="s">
        <v>1428</v>
      </c>
      <c r="K31" s="73" t="s">
        <v>1429</v>
      </c>
      <c r="L31" s="336">
        <v>57.24</v>
      </c>
      <c r="M31" s="336">
        <v>57.24</v>
      </c>
      <c r="N31" s="336">
        <v>57.24</v>
      </c>
      <c r="O31" s="58">
        <v>14.28</v>
      </c>
      <c r="P31" s="77">
        <v>1.6457999999999999</v>
      </c>
      <c r="Q31" s="926">
        <v>23.5</v>
      </c>
      <c r="S31" s="336">
        <v>23.5</v>
      </c>
      <c r="T31" s="323">
        <v>8.00000000000054E-2</v>
      </c>
      <c r="U31" s="926">
        <v>0</v>
      </c>
      <c r="V31" s="73" t="s">
        <v>1426</v>
      </c>
    </row>
    <row r="32" spans="1:22" ht="41.4" hidden="1" x14ac:dyDescent="0.3">
      <c r="A32" s="10" t="s">
        <v>1421</v>
      </c>
      <c r="B32" s="265" t="s">
        <v>1482</v>
      </c>
      <c r="C32" s="522" t="s">
        <v>1483</v>
      </c>
      <c r="D32" s="337" t="s">
        <v>24</v>
      </c>
      <c r="E32" s="60">
        <v>12</v>
      </c>
      <c r="F32" s="60">
        <v>12.9</v>
      </c>
      <c r="G32" s="60">
        <v>58</v>
      </c>
      <c r="H32" s="60">
        <v>3.29</v>
      </c>
      <c r="I32" s="337">
        <v>100124</v>
      </c>
      <c r="J32" s="337" t="s">
        <v>1436</v>
      </c>
      <c r="K32" s="73" t="s">
        <v>1425</v>
      </c>
      <c r="L32" s="336">
        <v>52.08</v>
      </c>
      <c r="M32" s="336">
        <v>52.08</v>
      </c>
      <c r="N32" s="336">
        <v>52.08</v>
      </c>
      <c r="O32" s="58">
        <v>12.14</v>
      </c>
      <c r="P32" s="77">
        <v>1.1153</v>
      </c>
      <c r="Q32" s="926">
        <v>13.54</v>
      </c>
      <c r="S32" s="336">
        <v>13.54</v>
      </c>
      <c r="T32" s="323">
        <v>1.9999999999996021E-2</v>
      </c>
      <c r="U32" s="926">
        <v>0</v>
      </c>
      <c r="V32" s="73" t="s">
        <v>1426</v>
      </c>
    </row>
    <row r="33" spans="1:22" ht="41.4" hidden="1" x14ac:dyDescent="0.3">
      <c r="A33" s="10" t="s">
        <v>1421</v>
      </c>
      <c r="B33" s="265" t="s">
        <v>1484</v>
      </c>
      <c r="C33" s="522" t="s">
        <v>1485</v>
      </c>
      <c r="D33" s="337" t="s">
        <v>24</v>
      </c>
      <c r="E33" s="60">
        <v>18</v>
      </c>
      <c r="F33" s="60">
        <v>18.8</v>
      </c>
      <c r="G33" s="60">
        <v>96</v>
      </c>
      <c r="H33" s="60">
        <v>3</v>
      </c>
      <c r="I33" s="337">
        <v>100124</v>
      </c>
      <c r="J33" s="337" t="s">
        <v>1424</v>
      </c>
      <c r="K33" s="73" t="s">
        <v>1425</v>
      </c>
      <c r="L33" s="336">
        <v>61.74</v>
      </c>
      <c r="M33" s="336">
        <v>61.74</v>
      </c>
      <c r="N33" s="336">
        <v>61.74</v>
      </c>
      <c r="O33" s="58">
        <v>18.399999999999999</v>
      </c>
      <c r="P33" s="77">
        <v>1.1153</v>
      </c>
      <c r="Q33" s="926">
        <v>20.52</v>
      </c>
      <c r="S33" s="336">
        <v>20.52</v>
      </c>
      <c r="T33" s="323">
        <v>0.18000000000000327</v>
      </c>
      <c r="U33" s="926">
        <v>0</v>
      </c>
      <c r="V33" s="73" t="s">
        <v>1426</v>
      </c>
    </row>
    <row r="34" spans="1:22" ht="41.4" hidden="1" x14ac:dyDescent="0.3">
      <c r="A34" s="10" t="s">
        <v>1421</v>
      </c>
      <c r="B34" s="265" t="s">
        <v>1486</v>
      </c>
      <c r="C34" s="522" t="s">
        <v>1487</v>
      </c>
      <c r="D34" s="337" t="s">
        <v>24</v>
      </c>
      <c r="E34" s="60">
        <v>18</v>
      </c>
      <c r="F34" s="60">
        <v>18.8</v>
      </c>
      <c r="G34" s="60">
        <v>96</v>
      </c>
      <c r="H34" s="60">
        <v>3</v>
      </c>
      <c r="I34" s="337">
        <v>100124</v>
      </c>
      <c r="J34" s="337" t="s">
        <v>1424</v>
      </c>
      <c r="K34" s="73" t="s">
        <v>1425</v>
      </c>
      <c r="L34" s="336">
        <v>61.56</v>
      </c>
      <c r="M34" s="336">
        <v>61.56</v>
      </c>
      <c r="N34" s="336">
        <v>61.56</v>
      </c>
      <c r="O34" s="58">
        <v>18.73</v>
      </c>
      <c r="P34" s="77">
        <v>1.1153</v>
      </c>
      <c r="Q34" s="926">
        <v>20.89</v>
      </c>
      <c r="S34" s="336">
        <v>20.89</v>
      </c>
      <c r="T34" s="323">
        <v>0.17000000000000171</v>
      </c>
      <c r="U34" s="926">
        <v>0</v>
      </c>
      <c r="V34" s="73" t="s">
        <v>1426</v>
      </c>
    </row>
    <row r="35" spans="1:22" ht="41.4" hidden="1" x14ac:dyDescent="0.3">
      <c r="A35" s="10" t="s">
        <v>1421</v>
      </c>
      <c r="B35" s="265" t="s">
        <v>1488</v>
      </c>
      <c r="C35" s="522" t="s">
        <v>1489</v>
      </c>
      <c r="D35" s="337" t="s">
        <v>24</v>
      </c>
      <c r="E35" s="60">
        <v>20</v>
      </c>
      <c r="F35" s="60">
        <v>20.64</v>
      </c>
      <c r="G35" s="60">
        <v>109</v>
      </c>
      <c r="H35" s="60">
        <v>2.93</v>
      </c>
      <c r="I35" s="337">
        <v>100124</v>
      </c>
      <c r="J35" s="337" t="s">
        <v>1436</v>
      </c>
      <c r="K35" s="73" t="s">
        <v>1425</v>
      </c>
      <c r="L35" s="336">
        <v>75.2</v>
      </c>
      <c r="M35" s="336">
        <v>75.2</v>
      </c>
      <c r="N35" s="336">
        <v>75.2</v>
      </c>
      <c r="O35" s="58">
        <v>20.23</v>
      </c>
      <c r="P35" s="77">
        <v>1.1153</v>
      </c>
      <c r="Q35" s="926">
        <v>22.56</v>
      </c>
      <c r="S35" s="336">
        <v>22.56</v>
      </c>
      <c r="T35" s="323">
        <v>4.00000000000027E-2</v>
      </c>
      <c r="U35" s="926">
        <v>0</v>
      </c>
      <c r="V35" s="73" t="s">
        <v>1426</v>
      </c>
    </row>
    <row r="36" spans="1:22" ht="41.4" hidden="1" x14ac:dyDescent="0.3">
      <c r="A36" s="10" t="s">
        <v>1421</v>
      </c>
      <c r="B36" s="265" t="s">
        <v>1490</v>
      </c>
      <c r="C36" s="522" t="s">
        <v>1491</v>
      </c>
      <c r="D36" s="337" t="s">
        <v>24</v>
      </c>
      <c r="E36" s="60">
        <v>20</v>
      </c>
      <c r="F36" s="60">
        <v>20.64</v>
      </c>
      <c r="G36" s="60">
        <v>112</v>
      </c>
      <c r="H36" s="60">
        <v>2.84</v>
      </c>
      <c r="I36" s="337">
        <v>100124</v>
      </c>
      <c r="J36" s="337" t="s">
        <v>1424</v>
      </c>
      <c r="K36" s="73" t="s">
        <v>1425</v>
      </c>
      <c r="L36" s="336">
        <v>68.8</v>
      </c>
      <c r="M36" s="336">
        <v>68.8</v>
      </c>
      <c r="N36" s="336">
        <v>68.8</v>
      </c>
      <c r="O36" s="58">
        <v>21.57</v>
      </c>
      <c r="P36" s="77">
        <v>1.1153</v>
      </c>
      <c r="Q36" s="926">
        <v>24.06</v>
      </c>
      <c r="S36" s="336">
        <v>24.06</v>
      </c>
      <c r="T36" s="323">
        <v>0.13999999999999702</v>
      </c>
      <c r="U36" s="926">
        <v>0</v>
      </c>
      <c r="V36" s="73" t="s">
        <v>1426</v>
      </c>
    </row>
    <row r="37" spans="1:22" ht="41.4" hidden="1" x14ac:dyDescent="0.3">
      <c r="A37" s="10" t="s">
        <v>1421</v>
      </c>
      <c r="B37" s="265" t="s">
        <v>1492</v>
      </c>
      <c r="C37" s="522" t="s">
        <v>1493</v>
      </c>
      <c r="D37" s="337" t="s">
        <v>24</v>
      </c>
      <c r="E37" s="60">
        <v>7.5</v>
      </c>
      <c r="F37" s="60">
        <v>9.17</v>
      </c>
      <c r="G37" s="60">
        <v>120</v>
      </c>
      <c r="H37" s="60">
        <v>1</v>
      </c>
      <c r="I37" s="337">
        <v>100124</v>
      </c>
      <c r="J37" s="337" t="s">
        <v>1424</v>
      </c>
      <c r="K37" s="73" t="s">
        <v>1425</v>
      </c>
      <c r="L37" s="336">
        <v>81.900000000000006</v>
      </c>
      <c r="M37" s="336">
        <v>81.900000000000006</v>
      </c>
      <c r="N37" s="336">
        <v>81.900000000000006</v>
      </c>
      <c r="O37" s="58">
        <v>3.55</v>
      </c>
      <c r="P37" s="77">
        <v>1.1153</v>
      </c>
      <c r="Q37" s="926">
        <v>3.96</v>
      </c>
      <c r="S37" s="336">
        <v>3.96</v>
      </c>
      <c r="T37" s="323">
        <v>9.9999999999997868E-3</v>
      </c>
      <c r="U37" s="926">
        <v>0.83</v>
      </c>
      <c r="V37" s="73" t="s">
        <v>1426</v>
      </c>
    </row>
    <row r="38" spans="1:22" ht="25.5" hidden="1" customHeight="1" x14ac:dyDescent="0.3">
      <c r="A38" s="10" t="s">
        <v>1421</v>
      </c>
      <c r="B38" s="265" t="s">
        <v>1492</v>
      </c>
      <c r="C38" s="522" t="s">
        <v>1493</v>
      </c>
      <c r="D38" s="337" t="s">
        <v>24</v>
      </c>
      <c r="E38" s="60">
        <v>7.5</v>
      </c>
      <c r="F38" s="60">
        <v>9.17</v>
      </c>
      <c r="G38" s="60">
        <v>120</v>
      </c>
      <c r="H38" s="60">
        <v>1</v>
      </c>
      <c r="I38" s="337">
        <v>100124</v>
      </c>
      <c r="J38" s="337" t="s">
        <v>1436</v>
      </c>
      <c r="K38" s="73" t="s">
        <v>1425</v>
      </c>
      <c r="L38" s="336"/>
      <c r="M38" s="336"/>
      <c r="N38" s="336"/>
      <c r="O38" s="58">
        <v>3.09</v>
      </c>
      <c r="P38" s="77">
        <v>1.1153</v>
      </c>
      <c r="Q38" s="926">
        <v>3.45</v>
      </c>
      <c r="S38" s="336">
        <v>3.45</v>
      </c>
      <c r="T38" s="323"/>
      <c r="U38" s="926"/>
      <c r="V38" s="73" t="s">
        <v>1426</v>
      </c>
    </row>
    <row r="39" spans="1:22" ht="41.4" hidden="1" x14ac:dyDescent="0.3">
      <c r="A39" s="10" t="s">
        <v>1421</v>
      </c>
      <c r="B39" s="265" t="s">
        <v>1494</v>
      </c>
      <c r="C39" s="522" t="s">
        <v>1495</v>
      </c>
      <c r="D39" s="337" t="s">
        <v>24</v>
      </c>
      <c r="E39" s="60">
        <v>28</v>
      </c>
      <c r="F39" s="60">
        <v>28.92</v>
      </c>
      <c r="G39" s="60">
        <v>148</v>
      </c>
      <c r="H39" s="60">
        <v>3.01</v>
      </c>
      <c r="I39" s="337">
        <v>100124</v>
      </c>
      <c r="J39" s="337" t="s">
        <v>1436</v>
      </c>
      <c r="K39" s="73" t="s">
        <v>1425</v>
      </c>
      <c r="L39" s="336">
        <v>71.400000000000006</v>
      </c>
      <c r="M39" s="336">
        <v>71.400000000000006</v>
      </c>
      <c r="N39" s="336">
        <v>71.400000000000006</v>
      </c>
      <c r="O39" s="58">
        <v>29.27</v>
      </c>
      <c r="P39" s="77">
        <v>1.1153</v>
      </c>
      <c r="Q39" s="926">
        <v>32.64</v>
      </c>
      <c r="S39" s="336">
        <v>32.64</v>
      </c>
      <c r="T39" s="323">
        <v>0.12000000000000455</v>
      </c>
      <c r="U39" s="926">
        <v>0</v>
      </c>
      <c r="V39" s="73" t="s">
        <v>1426</v>
      </c>
    </row>
    <row r="40" spans="1:22" ht="69" hidden="1" x14ac:dyDescent="0.3">
      <c r="A40" s="10" t="s">
        <v>1421</v>
      </c>
      <c r="B40" s="265" t="s">
        <v>1496</v>
      </c>
      <c r="C40" s="522" t="s">
        <v>1497</v>
      </c>
      <c r="D40" s="337" t="s">
        <v>24</v>
      </c>
      <c r="E40" s="60">
        <v>28</v>
      </c>
      <c r="F40" s="60">
        <v>28.92</v>
      </c>
      <c r="G40" s="60">
        <v>131</v>
      </c>
      <c r="H40" s="60">
        <v>3.4</v>
      </c>
      <c r="I40" s="337">
        <v>100124</v>
      </c>
      <c r="J40" s="337" t="s">
        <v>1424</v>
      </c>
      <c r="K40" s="73" t="s">
        <v>1425</v>
      </c>
      <c r="L40" s="336">
        <v>55.72</v>
      </c>
      <c r="M40" s="336">
        <v>55.72</v>
      </c>
      <c r="N40" s="336">
        <v>55.72</v>
      </c>
      <c r="O40" s="58">
        <v>6.79</v>
      </c>
      <c r="P40" s="77">
        <v>1.1153</v>
      </c>
      <c r="Q40" s="926">
        <v>7.57</v>
      </c>
      <c r="S40" s="336">
        <v>7.57</v>
      </c>
      <c r="T40" s="323">
        <v>0.41000000000000192</v>
      </c>
      <c r="U40" s="926">
        <v>0</v>
      </c>
      <c r="V40" s="73" t="s">
        <v>1426</v>
      </c>
    </row>
    <row r="41" spans="1:22" ht="69" hidden="1" x14ac:dyDescent="0.3">
      <c r="A41" s="10" t="s">
        <v>1421</v>
      </c>
      <c r="B41" s="265" t="s">
        <v>1496</v>
      </c>
      <c r="C41" s="522" t="s">
        <v>1497</v>
      </c>
      <c r="D41" s="337" t="s">
        <v>24</v>
      </c>
      <c r="E41" s="60">
        <v>28</v>
      </c>
      <c r="F41" s="60">
        <v>28.92</v>
      </c>
      <c r="G41" s="60">
        <v>131</v>
      </c>
      <c r="H41" s="60">
        <v>3.4</v>
      </c>
      <c r="I41" s="337">
        <v>100124</v>
      </c>
      <c r="J41" s="337" t="s">
        <v>1436</v>
      </c>
      <c r="K41" s="73" t="s">
        <v>1425</v>
      </c>
      <c r="L41" s="336"/>
      <c r="M41" s="336"/>
      <c r="N41" s="336"/>
      <c r="O41" s="58">
        <v>5.9</v>
      </c>
      <c r="P41" s="77">
        <v>1.1153</v>
      </c>
      <c r="Q41" s="926">
        <v>6.58</v>
      </c>
      <c r="S41" s="336">
        <v>6.58</v>
      </c>
      <c r="T41" s="323"/>
      <c r="U41" s="926"/>
      <c r="V41" s="73" t="s">
        <v>1426</v>
      </c>
    </row>
    <row r="42" spans="1:22" ht="41.4" hidden="1" x14ac:dyDescent="0.3">
      <c r="A42" s="10" t="s">
        <v>1421</v>
      </c>
      <c r="B42" s="265" t="s">
        <v>1498</v>
      </c>
      <c r="C42" s="522" t="s">
        <v>1499</v>
      </c>
      <c r="D42" s="337" t="s">
        <v>24</v>
      </c>
      <c r="E42" s="60">
        <v>28</v>
      </c>
      <c r="F42" s="60">
        <v>28.92</v>
      </c>
      <c r="G42" s="60">
        <v>113</v>
      </c>
      <c r="H42" s="60">
        <v>3.95</v>
      </c>
      <c r="I42" s="337">
        <v>100124</v>
      </c>
      <c r="J42" s="337" t="s">
        <v>1424</v>
      </c>
      <c r="K42" s="73" t="s">
        <v>1425</v>
      </c>
      <c r="L42" s="336">
        <v>73.36</v>
      </c>
      <c r="M42" s="336">
        <v>73.36</v>
      </c>
      <c r="N42" s="336">
        <v>73.36</v>
      </c>
      <c r="O42" s="58">
        <v>11.24</v>
      </c>
      <c r="P42" s="77">
        <v>1.1153</v>
      </c>
      <c r="Q42" s="926">
        <v>12.54</v>
      </c>
      <c r="S42" s="336">
        <v>12.54</v>
      </c>
      <c r="T42" s="323">
        <v>7.9999999999996518E-2</v>
      </c>
      <c r="U42" s="926">
        <v>0</v>
      </c>
      <c r="V42" s="73" t="s">
        <v>1426</v>
      </c>
    </row>
    <row r="43" spans="1:22" ht="41.4" hidden="1" x14ac:dyDescent="0.3">
      <c r="A43" s="10" t="s">
        <v>1421</v>
      </c>
      <c r="B43" s="265" t="s">
        <v>1498</v>
      </c>
      <c r="C43" s="522" t="s">
        <v>1499</v>
      </c>
      <c r="D43" s="337" t="s">
        <v>24</v>
      </c>
      <c r="E43" s="60">
        <v>28</v>
      </c>
      <c r="F43" s="60">
        <v>28.92</v>
      </c>
      <c r="G43" s="60">
        <v>113</v>
      </c>
      <c r="H43" s="60">
        <v>3.95</v>
      </c>
      <c r="I43" s="337">
        <v>100124</v>
      </c>
      <c r="J43" s="337" t="s">
        <v>1436</v>
      </c>
      <c r="K43" s="73" t="s">
        <v>1425</v>
      </c>
      <c r="L43" s="336"/>
      <c r="M43" s="336"/>
      <c r="N43" s="336"/>
      <c r="O43" s="58">
        <v>9.77</v>
      </c>
      <c r="P43" s="77">
        <v>1.1153</v>
      </c>
      <c r="Q43" s="926">
        <v>10.9</v>
      </c>
      <c r="S43" s="336">
        <v>10.9</v>
      </c>
      <c r="T43" s="323"/>
      <c r="U43" s="926"/>
      <c r="V43" s="73" t="s">
        <v>1426</v>
      </c>
    </row>
    <row r="44" spans="1:22" ht="41.4" hidden="1" x14ac:dyDescent="0.3">
      <c r="A44" s="10" t="s">
        <v>1421</v>
      </c>
      <c r="B44" s="265" t="s">
        <v>1500</v>
      </c>
      <c r="C44" s="522" t="s">
        <v>1501</v>
      </c>
      <c r="D44" s="337" t="s">
        <v>24</v>
      </c>
      <c r="E44" s="60">
        <v>28</v>
      </c>
      <c r="F44" s="60">
        <v>28.92</v>
      </c>
      <c r="G44" s="60">
        <v>93</v>
      </c>
      <c r="H44" s="60">
        <v>4.79</v>
      </c>
      <c r="I44" s="337">
        <v>100124</v>
      </c>
      <c r="J44" s="337" t="s">
        <v>1424</v>
      </c>
      <c r="K44" s="73" t="s">
        <v>1425</v>
      </c>
      <c r="L44" s="336">
        <v>61.04</v>
      </c>
      <c r="M44" s="336">
        <v>61.04</v>
      </c>
      <c r="N44" s="336">
        <v>61.04</v>
      </c>
      <c r="O44" s="58">
        <v>18</v>
      </c>
      <c r="P44" s="77">
        <v>1.1153</v>
      </c>
      <c r="Q44" s="926">
        <v>20.079999999999998</v>
      </c>
      <c r="S44" s="336">
        <v>20.079999999999998</v>
      </c>
      <c r="T44" s="323">
        <v>0.35999999999999943</v>
      </c>
      <c r="U44" s="926">
        <v>0</v>
      </c>
      <c r="V44" s="73" t="s">
        <v>1426</v>
      </c>
    </row>
    <row r="45" spans="1:22" ht="41.4" hidden="1" x14ac:dyDescent="0.3">
      <c r="A45" s="10" t="s">
        <v>1421</v>
      </c>
      <c r="B45" s="265" t="s">
        <v>1502</v>
      </c>
      <c r="C45" s="522" t="s">
        <v>1503</v>
      </c>
      <c r="D45" s="337" t="s">
        <v>24</v>
      </c>
      <c r="E45" s="60">
        <v>28</v>
      </c>
      <c r="F45" s="60">
        <v>28.92</v>
      </c>
      <c r="G45" s="60">
        <v>107</v>
      </c>
      <c r="H45" s="60">
        <v>4.17</v>
      </c>
      <c r="I45" s="337">
        <v>100124</v>
      </c>
      <c r="J45" s="337" t="s">
        <v>1424</v>
      </c>
      <c r="K45" s="73" t="s">
        <v>1425</v>
      </c>
      <c r="L45" s="336">
        <v>64.400000000000006</v>
      </c>
      <c r="M45" s="336">
        <v>64.400000000000006</v>
      </c>
      <c r="N45" s="336">
        <v>64.400000000000006</v>
      </c>
      <c r="O45" s="58">
        <v>11.28</v>
      </c>
      <c r="P45" s="77">
        <v>1.1153</v>
      </c>
      <c r="Q45" s="926">
        <v>12.58</v>
      </c>
      <c r="S45" s="336">
        <v>12.58</v>
      </c>
      <c r="T45" s="323">
        <v>0.28000000000000469</v>
      </c>
      <c r="U45" s="926">
        <v>0</v>
      </c>
      <c r="V45" s="73" t="s">
        <v>1426</v>
      </c>
    </row>
    <row r="46" spans="1:22" ht="41.4" hidden="1" x14ac:dyDescent="0.3">
      <c r="A46" s="10" t="s">
        <v>1421</v>
      </c>
      <c r="B46" s="265" t="s">
        <v>1502</v>
      </c>
      <c r="C46" s="522" t="s">
        <v>1503</v>
      </c>
      <c r="D46" s="337" t="s">
        <v>24</v>
      </c>
      <c r="E46" s="60">
        <v>28</v>
      </c>
      <c r="F46" s="60">
        <v>28.92</v>
      </c>
      <c r="G46" s="60">
        <v>107</v>
      </c>
      <c r="H46" s="60">
        <v>4.17</v>
      </c>
      <c r="I46" s="337">
        <v>100124</v>
      </c>
      <c r="J46" s="337" t="s">
        <v>1436</v>
      </c>
      <c r="K46" s="73" t="s">
        <v>1425</v>
      </c>
      <c r="L46" s="336"/>
      <c r="M46" s="336"/>
      <c r="N46" s="336"/>
      <c r="O46" s="58">
        <v>9.81</v>
      </c>
      <c r="P46" s="77">
        <v>1.1153</v>
      </c>
      <c r="Q46" s="926">
        <v>10.94</v>
      </c>
      <c r="S46" s="336">
        <v>10.94</v>
      </c>
      <c r="T46" s="323"/>
      <c r="U46" s="926"/>
      <c r="V46" s="73" t="s">
        <v>1426</v>
      </c>
    </row>
    <row r="47" spans="1:22" ht="41.4" hidden="1" x14ac:dyDescent="0.3">
      <c r="A47" s="10" t="s">
        <v>1421</v>
      </c>
      <c r="B47" s="265" t="s">
        <v>1504</v>
      </c>
      <c r="C47" s="522" t="s">
        <v>1505</v>
      </c>
      <c r="D47" s="337" t="s">
        <v>24</v>
      </c>
      <c r="E47" s="60">
        <v>28</v>
      </c>
      <c r="F47" s="60">
        <v>28.92</v>
      </c>
      <c r="G47" s="60">
        <v>148</v>
      </c>
      <c r="H47" s="60">
        <v>3.01</v>
      </c>
      <c r="I47" s="337">
        <v>100124</v>
      </c>
      <c r="J47" s="337" t="s">
        <v>1424</v>
      </c>
      <c r="K47" s="73" t="s">
        <v>1425</v>
      </c>
      <c r="L47" s="336">
        <v>73.64</v>
      </c>
      <c r="M47" s="336">
        <v>73.64</v>
      </c>
      <c r="N47" s="336">
        <v>73.64</v>
      </c>
      <c r="O47" s="58">
        <v>15.65</v>
      </c>
      <c r="P47" s="77">
        <v>1.1153</v>
      </c>
      <c r="Q47" s="926">
        <v>17.45</v>
      </c>
      <c r="S47" s="336">
        <v>17.45</v>
      </c>
      <c r="T47" s="323">
        <v>0.41000000000000014</v>
      </c>
      <c r="U47" s="926">
        <v>0</v>
      </c>
      <c r="V47" s="73" t="s">
        <v>1426</v>
      </c>
    </row>
    <row r="48" spans="1:22" ht="41.4" hidden="1" x14ac:dyDescent="0.3">
      <c r="A48" s="10" t="s">
        <v>1421</v>
      </c>
      <c r="B48" s="265" t="s">
        <v>1504</v>
      </c>
      <c r="C48" s="522" t="s">
        <v>1505</v>
      </c>
      <c r="D48" s="337" t="s">
        <v>24</v>
      </c>
      <c r="E48" s="60">
        <v>28</v>
      </c>
      <c r="F48" s="60">
        <v>28.92</v>
      </c>
      <c r="G48" s="60">
        <v>148</v>
      </c>
      <c r="H48" s="60">
        <v>3.01</v>
      </c>
      <c r="I48" s="337">
        <v>100124</v>
      </c>
      <c r="J48" s="337" t="s">
        <v>1436</v>
      </c>
      <c r="K48" s="73" t="s">
        <v>1425</v>
      </c>
      <c r="L48" s="336"/>
      <c r="M48" s="336"/>
      <c r="N48" s="336"/>
      <c r="P48" s="77"/>
      <c r="Q48" s="926"/>
      <c r="T48" s="323"/>
      <c r="U48" s="926"/>
      <c r="V48" s="73" t="s">
        <v>1426</v>
      </c>
    </row>
    <row r="49" spans="1:22" ht="41.4" hidden="1" x14ac:dyDescent="0.3">
      <c r="A49" s="10" t="s">
        <v>1421</v>
      </c>
      <c r="B49" s="265" t="s">
        <v>1494</v>
      </c>
      <c r="C49" s="522" t="s">
        <v>1506</v>
      </c>
      <c r="D49" s="337" t="s">
        <v>24</v>
      </c>
      <c r="E49" s="60">
        <v>28</v>
      </c>
      <c r="F49" s="60">
        <v>28.92</v>
      </c>
      <c r="G49" s="60">
        <v>146</v>
      </c>
      <c r="H49" s="60">
        <v>3.06</v>
      </c>
      <c r="I49" s="337">
        <v>100883</v>
      </c>
      <c r="J49" s="337" t="s">
        <v>1424</v>
      </c>
      <c r="K49" s="73" t="s">
        <v>1429</v>
      </c>
      <c r="L49" s="336">
        <v>78.12</v>
      </c>
      <c r="M49" s="336">
        <v>78.12</v>
      </c>
      <c r="N49" s="336">
        <v>78.12</v>
      </c>
      <c r="O49" s="58">
        <v>25.17</v>
      </c>
      <c r="P49" s="77">
        <v>1.6457999999999999</v>
      </c>
      <c r="Q49" s="926">
        <v>41.42</v>
      </c>
      <c r="S49" s="336">
        <v>41.42</v>
      </c>
      <c r="T49" s="323">
        <v>2.0000000000003126E-2</v>
      </c>
      <c r="U49" s="926">
        <v>0</v>
      </c>
      <c r="V49" s="73" t="s">
        <v>1426</v>
      </c>
    </row>
    <row r="50" spans="1:22" ht="41.4" hidden="1" x14ac:dyDescent="0.3">
      <c r="A50" s="10" t="s">
        <v>1421</v>
      </c>
      <c r="B50" s="265" t="s">
        <v>1507</v>
      </c>
      <c r="C50" s="522" t="s">
        <v>1508</v>
      </c>
      <c r="D50" s="337" t="s">
        <v>24</v>
      </c>
      <c r="E50" s="60">
        <v>28</v>
      </c>
      <c r="F50" s="60">
        <v>28.92</v>
      </c>
      <c r="G50" s="60">
        <v>108</v>
      </c>
      <c r="H50" s="60">
        <v>4.1399999999999997</v>
      </c>
      <c r="I50" s="337">
        <v>100124</v>
      </c>
      <c r="J50" s="337" t="s">
        <v>1436</v>
      </c>
      <c r="K50" s="73" t="s">
        <v>1425</v>
      </c>
      <c r="L50" s="336">
        <v>72.239999999999995</v>
      </c>
      <c r="M50" s="336">
        <v>72.239999999999995</v>
      </c>
      <c r="N50" s="336">
        <v>72.239999999999995</v>
      </c>
      <c r="O50" s="58">
        <v>21.01</v>
      </c>
      <c r="P50" s="77">
        <v>1.1153</v>
      </c>
      <c r="Q50" s="926">
        <v>23.43</v>
      </c>
      <c r="S50" s="336">
        <v>23.43</v>
      </c>
      <c r="T50" s="323">
        <v>8.9999999999996305E-2</v>
      </c>
      <c r="U50" s="926">
        <v>0</v>
      </c>
      <c r="V50" s="73" t="s">
        <v>1426</v>
      </c>
    </row>
    <row r="51" spans="1:22" ht="55.2" hidden="1" x14ac:dyDescent="0.3">
      <c r="A51" s="10" t="s">
        <v>1421</v>
      </c>
      <c r="B51" s="265" t="s">
        <v>1509</v>
      </c>
      <c r="C51" s="522" t="s">
        <v>1510</v>
      </c>
      <c r="D51" s="337" t="s">
        <v>24</v>
      </c>
      <c r="E51" s="60" t="s">
        <v>1511</v>
      </c>
      <c r="F51" s="60" t="s">
        <v>1512</v>
      </c>
      <c r="G51" s="60">
        <v>209</v>
      </c>
      <c r="H51" s="60" t="s">
        <v>1513</v>
      </c>
      <c r="I51" s="337">
        <v>100124</v>
      </c>
      <c r="J51" s="337" t="s">
        <v>1424</v>
      </c>
      <c r="K51" s="73" t="s">
        <v>1425</v>
      </c>
      <c r="L51" s="336">
        <v>132.44</v>
      </c>
      <c r="M51" s="336">
        <v>132.44</v>
      </c>
      <c r="N51" s="336">
        <v>132.44</v>
      </c>
      <c r="O51" s="58">
        <v>15.22</v>
      </c>
      <c r="P51" s="77">
        <v>1.1153</v>
      </c>
      <c r="Q51" s="926">
        <v>16.97</v>
      </c>
      <c r="S51" s="336">
        <v>16.97</v>
      </c>
      <c r="T51" s="323">
        <v>0.36999999999999744</v>
      </c>
      <c r="U51" s="926">
        <v>4.3</v>
      </c>
      <c r="V51" s="73" t="s">
        <v>1426</v>
      </c>
    </row>
    <row r="52" spans="1:22" ht="55.2" hidden="1" x14ac:dyDescent="0.3">
      <c r="A52" s="10" t="s">
        <v>1421</v>
      </c>
      <c r="B52" s="265" t="s">
        <v>1509</v>
      </c>
      <c r="C52" s="522" t="s">
        <v>1510</v>
      </c>
      <c r="D52" s="337" t="s">
        <v>24</v>
      </c>
      <c r="E52" s="60" t="s">
        <v>1511</v>
      </c>
      <c r="F52" s="60" t="s">
        <v>1512</v>
      </c>
      <c r="G52" s="60">
        <v>209</v>
      </c>
      <c r="H52" s="60" t="s">
        <v>1513</v>
      </c>
      <c r="I52" s="337">
        <v>100124</v>
      </c>
      <c r="J52" s="337" t="s">
        <v>1436</v>
      </c>
      <c r="K52" s="73" t="s">
        <v>1425</v>
      </c>
      <c r="L52" s="336"/>
      <c r="M52" s="336"/>
      <c r="N52" s="336"/>
      <c r="O52" s="58">
        <v>26.09</v>
      </c>
      <c r="P52" s="77">
        <v>1.1153</v>
      </c>
      <c r="Q52" s="926">
        <v>29.1</v>
      </c>
      <c r="S52" s="336">
        <v>29.1</v>
      </c>
      <c r="T52" s="323"/>
      <c r="U52" s="926"/>
      <c r="V52" s="73" t="s">
        <v>1426</v>
      </c>
    </row>
    <row r="53" spans="1:22" ht="41.4" hidden="1" x14ac:dyDescent="0.3">
      <c r="A53" s="10" t="s">
        <v>1421</v>
      </c>
      <c r="B53" s="265" t="s">
        <v>1514</v>
      </c>
      <c r="C53" s="522">
        <v>611818</v>
      </c>
      <c r="D53" s="337" t="s">
        <v>24</v>
      </c>
      <c r="E53" s="60">
        <v>20</v>
      </c>
      <c r="F53" s="60">
        <v>20.76</v>
      </c>
      <c r="G53" s="60">
        <v>128</v>
      </c>
      <c r="H53" s="60">
        <v>2.5</v>
      </c>
      <c r="I53" s="337">
        <v>100124</v>
      </c>
      <c r="J53" s="337" t="s">
        <v>1436</v>
      </c>
      <c r="K53" s="73" t="s">
        <v>1425</v>
      </c>
      <c r="L53" s="336">
        <v>66.8</v>
      </c>
      <c r="M53" s="336">
        <v>66.8</v>
      </c>
      <c r="N53" s="336">
        <v>66.8</v>
      </c>
      <c r="O53" s="58">
        <v>14.04</v>
      </c>
      <c r="P53" s="77">
        <v>1.1153</v>
      </c>
      <c r="Q53" s="926">
        <v>15.66</v>
      </c>
      <c r="S53" s="336">
        <v>15.66</v>
      </c>
      <c r="T53" s="323">
        <v>0.13999999999999702</v>
      </c>
      <c r="U53" s="926">
        <v>0</v>
      </c>
      <c r="V53" s="73" t="s">
        <v>1426</v>
      </c>
    </row>
    <row r="54" spans="1:22" ht="41.4" hidden="1" x14ac:dyDescent="0.3">
      <c r="A54" s="10" t="s">
        <v>1421</v>
      </c>
      <c r="B54" s="265" t="s">
        <v>1515</v>
      </c>
      <c r="C54" s="522">
        <v>612620</v>
      </c>
      <c r="D54" s="337" t="s">
        <v>24</v>
      </c>
      <c r="E54" s="60">
        <v>20</v>
      </c>
      <c r="F54" s="60">
        <v>20.76</v>
      </c>
      <c r="G54" s="60">
        <v>160</v>
      </c>
      <c r="H54" s="60">
        <v>2</v>
      </c>
      <c r="I54" s="337">
        <v>100124</v>
      </c>
      <c r="J54" s="337" t="s">
        <v>1424</v>
      </c>
      <c r="K54" s="73" t="s">
        <v>1425</v>
      </c>
      <c r="L54" s="336">
        <v>60</v>
      </c>
      <c r="M54" s="336">
        <v>60</v>
      </c>
      <c r="N54" s="336">
        <v>60</v>
      </c>
      <c r="O54" s="58">
        <v>20.97</v>
      </c>
      <c r="P54" s="77">
        <v>1.1153</v>
      </c>
      <c r="Q54" s="926">
        <v>23.39</v>
      </c>
      <c r="S54" s="336">
        <v>23.39</v>
      </c>
      <c r="T54" s="323">
        <v>9.9999999999980105E-3</v>
      </c>
      <c r="U54" s="926">
        <v>0</v>
      </c>
      <c r="V54" s="73" t="s">
        <v>1426</v>
      </c>
    </row>
    <row r="55" spans="1:22" ht="41.4" hidden="1" x14ac:dyDescent="0.3">
      <c r="A55" s="10" t="s">
        <v>1421</v>
      </c>
      <c r="B55" s="265" t="s">
        <v>1516</v>
      </c>
      <c r="C55" s="522">
        <v>6132</v>
      </c>
      <c r="D55" s="337" t="s">
        <v>24</v>
      </c>
      <c r="E55" s="60">
        <v>10.25</v>
      </c>
      <c r="F55" s="60">
        <v>10.75</v>
      </c>
      <c r="G55" s="60">
        <v>160</v>
      </c>
      <c r="H55" s="60">
        <v>1.0249999999999999</v>
      </c>
      <c r="I55" s="337">
        <v>100124</v>
      </c>
      <c r="J55" s="337" t="s">
        <v>1424</v>
      </c>
      <c r="K55" s="73" t="s">
        <v>1425</v>
      </c>
      <c r="L55" s="336">
        <v>34.85</v>
      </c>
      <c r="M55" s="336">
        <v>34.85</v>
      </c>
      <c r="N55" s="336">
        <v>34.85</v>
      </c>
      <c r="O55" s="58">
        <v>9.9700000000000006</v>
      </c>
      <c r="P55" s="77">
        <v>1.1153</v>
      </c>
      <c r="Q55" s="926">
        <v>11.12</v>
      </c>
      <c r="S55" s="336">
        <v>11.12</v>
      </c>
      <c r="T55" s="323">
        <v>5.0000000000004263E-2</v>
      </c>
      <c r="U55" s="926">
        <v>0.1</v>
      </c>
      <c r="V55" s="73" t="s">
        <v>1426</v>
      </c>
    </row>
    <row r="56" spans="1:22" ht="41.4" hidden="1" x14ac:dyDescent="0.3">
      <c r="A56" s="10" t="s">
        <v>1421</v>
      </c>
      <c r="B56" s="265" t="s">
        <v>1517</v>
      </c>
      <c r="C56" s="522">
        <v>613620</v>
      </c>
      <c r="D56" s="337" t="s">
        <v>24</v>
      </c>
      <c r="E56" s="60">
        <v>18.75</v>
      </c>
      <c r="F56" s="60">
        <v>19.75</v>
      </c>
      <c r="G56" s="60">
        <v>100</v>
      </c>
      <c r="H56" s="60">
        <v>3</v>
      </c>
      <c r="I56" s="337">
        <v>100124</v>
      </c>
      <c r="J56" s="337" t="s">
        <v>1424</v>
      </c>
      <c r="K56" s="73" t="s">
        <v>1425</v>
      </c>
      <c r="L56" s="336">
        <v>57.75</v>
      </c>
      <c r="M56" s="336">
        <v>57.75</v>
      </c>
      <c r="N56" s="336">
        <v>57.75</v>
      </c>
      <c r="O56" s="58">
        <v>17.88</v>
      </c>
      <c r="P56" s="77">
        <v>1.1153</v>
      </c>
      <c r="Q56" s="926">
        <v>19.940000000000001</v>
      </c>
      <c r="S56" s="336">
        <v>19.940000000000001</v>
      </c>
      <c r="T56" s="323">
        <v>0.12000000000000099</v>
      </c>
      <c r="U56" s="926">
        <v>0</v>
      </c>
      <c r="V56" s="73" t="s">
        <v>1426</v>
      </c>
    </row>
    <row r="57" spans="1:22" ht="41.4" hidden="1" x14ac:dyDescent="0.3">
      <c r="A57" s="10" t="s">
        <v>1421</v>
      </c>
      <c r="B57" s="265" t="s">
        <v>1518</v>
      </c>
      <c r="C57" s="522">
        <v>613810</v>
      </c>
      <c r="D57" s="337" t="s">
        <v>24</v>
      </c>
      <c r="E57" s="60">
        <v>10.02</v>
      </c>
      <c r="F57" s="60">
        <v>10.52</v>
      </c>
      <c r="G57" s="60">
        <v>137</v>
      </c>
      <c r="H57" s="60">
        <v>1.17</v>
      </c>
      <c r="I57" s="337">
        <v>100124</v>
      </c>
      <c r="J57" s="337" t="s">
        <v>1424</v>
      </c>
      <c r="K57" s="73" t="s">
        <v>1425</v>
      </c>
      <c r="L57" s="336">
        <v>40.08</v>
      </c>
      <c r="M57" s="336">
        <v>40.08</v>
      </c>
      <c r="N57" s="336">
        <v>40.08</v>
      </c>
      <c r="O57" s="58">
        <v>11.17</v>
      </c>
      <c r="P57" s="77">
        <v>1.1153</v>
      </c>
      <c r="Q57" s="926">
        <v>12.46</v>
      </c>
      <c r="S57" s="336">
        <v>12.46</v>
      </c>
      <c r="T57" s="323">
        <v>6.9999999999996732E-2</v>
      </c>
      <c r="U57" s="926">
        <v>2</v>
      </c>
      <c r="V57" s="73" t="s">
        <v>1426</v>
      </c>
    </row>
    <row r="58" spans="1:22" ht="41.4" hidden="1" x14ac:dyDescent="0.3">
      <c r="A58" s="10" t="s">
        <v>1421</v>
      </c>
      <c r="B58" s="265" t="s">
        <v>1518</v>
      </c>
      <c r="C58" s="522">
        <v>613835</v>
      </c>
      <c r="D58" s="337" t="s">
        <v>24</v>
      </c>
      <c r="E58" s="60">
        <v>10.02</v>
      </c>
      <c r="F58" s="60">
        <v>10.64</v>
      </c>
      <c r="G58" s="60">
        <v>137</v>
      </c>
      <c r="H58" s="60">
        <v>1.17</v>
      </c>
      <c r="I58" s="337">
        <v>100883</v>
      </c>
      <c r="J58" s="337" t="s">
        <v>1428</v>
      </c>
      <c r="K58" s="73" t="s">
        <v>1429</v>
      </c>
      <c r="L58" s="336">
        <v>40.08</v>
      </c>
      <c r="M58" s="336">
        <v>40.08</v>
      </c>
      <c r="N58" s="336">
        <v>40.08</v>
      </c>
      <c r="O58" s="58">
        <v>8.61</v>
      </c>
      <c r="P58" s="77">
        <v>1.6457999999999999</v>
      </c>
      <c r="Q58" s="926">
        <v>14.17</v>
      </c>
      <c r="S58" s="336">
        <v>14.17</v>
      </c>
      <c r="T58" s="323">
        <v>0.55999999999999694</v>
      </c>
      <c r="U58" s="926">
        <v>2</v>
      </c>
      <c r="V58" s="73" t="s">
        <v>1426</v>
      </c>
    </row>
    <row r="59" spans="1:22" ht="41.4" hidden="1" x14ac:dyDescent="0.3">
      <c r="A59" s="10" t="s">
        <v>1421</v>
      </c>
      <c r="B59" s="265" t="s">
        <v>1519</v>
      </c>
      <c r="C59" s="522">
        <v>6140</v>
      </c>
      <c r="D59" s="337" t="s">
        <v>24</v>
      </c>
      <c r="E59" s="60">
        <v>10.25</v>
      </c>
      <c r="F59" s="60">
        <v>10.75</v>
      </c>
      <c r="G59" s="60">
        <v>160</v>
      </c>
      <c r="H59" s="60">
        <v>1.0249999999999999</v>
      </c>
      <c r="I59" s="337">
        <v>100124</v>
      </c>
      <c r="J59" s="337" t="s">
        <v>1424</v>
      </c>
      <c r="K59" s="73" t="s">
        <v>1425</v>
      </c>
      <c r="L59" s="336">
        <v>34.85</v>
      </c>
      <c r="M59" s="336">
        <v>34.85</v>
      </c>
      <c r="N59" s="336">
        <v>34.85</v>
      </c>
      <c r="O59" s="58">
        <v>9.9700000000000006</v>
      </c>
      <c r="P59" s="77">
        <v>1.1153</v>
      </c>
      <c r="Q59" s="926">
        <v>11.12</v>
      </c>
      <c r="S59" s="336">
        <v>11.12</v>
      </c>
      <c r="T59" s="323">
        <v>5.0000000000004263E-2</v>
      </c>
      <c r="U59" s="926">
        <v>0.1</v>
      </c>
      <c r="V59" s="73" t="s">
        <v>1426</v>
      </c>
    </row>
    <row r="60" spans="1:22" ht="41.4" hidden="1" x14ac:dyDescent="0.3">
      <c r="A60" s="10" t="s">
        <v>1421</v>
      </c>
      <c r="B60" s="265" t="s">
        <v>1520</v>
      </c>
      <c r="C60" s="522" t="s">
        <v>1521</v>
      </c>
      <c r="D60" s="337" t="s">
        <v>24</v>
      </c>
      <c r="E60" s="60">
        <v>10.25</v>
      </c>
      <c r="F60" s="60">
        <v>11.07</v>
      </c>
      <c r="G60" s="60">
        <v>66</v>
      </c>
      <c r="H60" s="60">
        <v>2.4500000000000002</v>
      </c>
      <c r="I60" s="337">
        <v>100124</v>
      </c>
      <c r="J60" s="337" t="s">
        <v>1424</v>
      </c>
      <c r="K60" s="73" t="s">
        <v>1425</v>
      </c>
      <c r="L60" s="336">
        <v>35.26</v>
      </c>
      <c r="M60" s="336">
        <v>35.26</v>
      </c>
      <c r="N60" s="336">
        <v>35.26</v>
      </c>
      <c r="O60" s="58">
        <v>8.6300000000000008</v>
      </c>
      <c r="P60" s="77">
        <v>1.1153</v>
      </c>
      <c r="Q60" s="926">
        <v>9.6300000000000008</v>
      </c>
      <c r="S60" s="336">
        <v>9.6300000000000008</v>
      </c>
      <c r="T60" s="323">
        <v>9.9999999999997868E-2</v>
      </c>
      <c r="U60" s="926">
        <v>0</v>
      </c>
      <c r="V60" s="73" t="s">
        <v>1426</v>
      </c>
    </row>
    <row r="61" spans="1:22" ht="41.4" hidden="1" x14ac:dyDescent="0.3">
      <c r="A61" s="10" t="s">
        <v>1421</v>
      </c>
      <c r="B61" s="265" t="s">
        <v>1520</v>
      </c>
      <c r="C61" s="522" t="s">
        <v>1521</v>
      </c>
      <c r="D61" s="337" t="s">
        <v>24</v>
      </c>
      <c r="E61" s="60">
        <v>10.25</v>
      </c>
      <c r="F61" s="60">
        <v>11.07</v>
      </c>
      <c r="G61" s="60">
        <v>66</v>
      </c>
      <c r="H61" s="60">
        <v>2.4500000000000002</v>
      </c>
      <c r="I61" s="337">
        <v>100124</v>
      </c>
      <c r="J61" s="337" t="s">
        <v>1436</v>
      </c>
      <c r="K61" s="73" t="s">
        <v>1425</v>
      </c>
      <c r="L61" s="336"/>
      <c r="M61" s="336"/>
      <c r="N61" s="336"/>
      <c r="O61" s="58">
        <v>2.0299999999999998</v>
      </c>
      <c r="P61" s="77">
        <v>1.1153</v>
      </c>
      <c r="Q61" s="926">
        <v>2.2599999999999998</v>
      </c>
      <c r="S61" s="336">
        <v>2.2599999999999998</v>
      </c>
      <c r="T61" s="323"/>
      <c r="U61" s="926"/>
      <c r="V61" s="73" t="s">
        <v>1426</v>
      </c>
    </row>
    <row r="62" spans="1:22" ht="41.4" hidden="1" x14ac:dyDescent="0.3">
      <c r="A62" s="10" t="s">
        <v>1421</v>
      </c>
      <c r="B62" s="265" t="s">
        <v>1522</v>
      </c>
      <c r="C62" s="522" t="s">
        <v>1523</v>
      </c>
      <c r="D62" s="337" t="s">
        <v>24</v>
      </c>
      <c r="E62" s="60">
        <v>10.25</v>
      </c>
      <c r="F62" s="60">
        <v>11.07</v>
      </c>
      <c r="G62" s="60">
        <v>53</v>
      </c>
      <c r="H62" s="60">
        <v>3.06</v>
      </c>
      <c r="I62" s="337">
        <v>100124</v>
      </c>
      <c r="J62" s="337" t="s">
        <v>1424</v>
      </c>
      <c r="K62" s="73" t="s">
        <v>1425</v>
      </c>
      <c r="L62" s="336">
        <v>36.08</v>
      </c>
      <c r="M62" s="336">
        <v>36.08</v>
      </c>
      <c r="N62" s="336">
        <v>36.08</v>
      </c>
      <c r="O62" s="58">
        <v>7.02</v>
      </c>
      <c r="P62" s="77">
        <v>1.1153</v>
      </c>
      <c r="Q62" s="926">
        <v>7.83</v>
      </c>
      <c r="S62" s="336">
        <v>7.83</v>
      </c>
      <c r="T62" s="323">
        <v>0.10999999999999766</v>
      </c>
      <c r="U62" s="926">
        <v>0</v>
      </c>
      <c r="V62" s="73" t="s">
        <v>1426</v>
      </c>
    </row>
    <row r="63" spans="1:22" ht="41.4" hidden="1" x14ac:dyDescent="0.3">
      <c r="A63" s="10" t="s">
        <v>1421</v>
      </c>
      <c r="B63" s="265" t="s">
        <v>1522</v>
      </c>
      <c r="C63" s="522" t="s">
        <v>1523</v>
      </c>
      <c r="D63" s="337" t="s">
        <v>24</v>
      </c>
      <c r="E63" s="60">
        <v>10.25</v>
      </c>
      <c r="F63" s="60">
        <v>11.07</v>
      </c>
      <c r="G63" s="60">
        <v>53</v>
      </c>
      <c r="H63" s="60">
        <v>3.06</v>
      </c>
      <c r="I63" s="337">
        <v>100124</v>
      </c>
      <c r="J63" s="337" t="s">
        <v>1436</v>
      </c>
      <c r="K63" s="73" t="s">
        <v>1425</v>
      </c>
      <c r="L63" s="336"/>
      <c r="M63" s="336"/>
      <c r="N63" s="336"/>
      <c r="O63" s="58">
        <v>1.79</v>
      </c>
      <c r="P63" s="77">
        <v>1.1153</v>
      </c>
      <c r="Q63" s="926">
        <v>2</v>
      </c>
      <c r="S63" s="336">
        <v>2</v>
      </c>
      <c r="T63" s="323"/>
      <c r="U63" s="926"/>
      <c r="V63" s="73" t="s">
        <v>1426</v>
      </c>
    </row>
    <row r="64" spans="1:22" ht="41.4" hidden="1" x14ac:dyDescent="0.3">
      <c r="A64" s="10" t="s">
        <v>1421</v>
      </c>
      <c r="B64" s="265" t="s">
        <v>1524</v>
      </c>
      <c r="C64" s="522">
        <v>616630</v>
      </c>
      <c r="D64" s="337" t="s">
        <v>24</v>
      </c>
      <c r="E64" s="60">
        <v>30</v>
      </c>
      <c r="F64" s="60">
        <v>32.36</v>
      </c>
      <c r="G64" s="60">
        <v>174</v>
      </c>
      <c r="H64" s="60">
        <v>2.75</v>
      </c>
      <c r="I64" s="337">
        <v>100124</v>
      </c>
      <c r="J64" s="337" t="s">
        <v>1424</v>
      </c>
      <c r="K64" s="73" t="s">
        <v>1425</v>
      </c>
      <c r="L64" s="336">
        <v>116.1</v>
      </c>
      <c r="M64" s="336">
        <v>116.1</v>
      </c>
      <c r="N64" s="336">
        <v>116.1</v>
      </c>
      <c r="O64" s="58">
        <v>15.55</v>
      </c>
      <c r="P64" s="77">
        <v>1.1153</v>
      </c>
      <c r="Q64" s="926">
        <v>17.34</v>
      </c>
      <c r="S64" s="336">
        <v>17.34</v>
      </c>
      <c r="T64" s="323">
        <v>0.2799999999999887</v>
      </c>
      <c r="U64" s="926">
        <v>0</v>
      </c>
      <c r="V64" s="73" t="s">
        <v>1426</v>
      </c>
    </row>
    <row r="65" spans="1:22" ht="41.4" hidden="1" x14ac:dyDescent="0.3">
      <c r="A65" s="10" t="s">
        <v>1421</v>
      </c>
      <c r="B65" s="265" t="s">
        <v>1524</v>
      </c>
      <c r="C65" s="522">
        <v>616630</v>
      </c>
      <c r="D65" s="337" t="s">
        <v>24</v>
      </c>
      <c r="E65" s="60">
        <v>30</v>
      </c>
      <c r="F65" s="60">
        <v>32.36</v>
      </c>
      <c r="G65" s="60">
        <v>174</v>
      </c>
      <c r="H65" s="60">
        <v>2.75</v>
      </c>
      <c r="I65" s="337">
        <v>100124</v>
      </c>
      <c r="J65" s="337" t="s">
        <v>1436</v>
      </c>
      <c r="K65" s="73" t="s">
        <v>1425</v>
      </c>
      <c r="L65" s="336"/>
      <c r="M65" s="336"/>
      <c r="N65" s="336"/>
      <c r="O65" s="58">
        <v>13.52</v>
      </c>
      <c r="P65" s="77">
        <v>1.1153</v>
      </c>
      <c r="Q65" s="926">
        <v>15.08</v>
      </c>
      <c r="S65" s="336">
        <v>15.08</v>
      </c>
      <c r="T65" s="323"/>
      <c r="U65" s="926"/>
      <c r="V65" s="73" t="s">
        <v>1426</v>
      </c>
    </row>
    <row r="66" spans="1:22" ht="41.4" hidden="1" x14ac:dyDescent="0.3">
      <c r="A66" s="10" t="s">
        <v>1421</v>
      </c>
      <c r="B66" s="265" t="s">
        <v>1525</v>
      </c>
      <c r="C66" s="522">
        <v>616920</v>
      </c>
      <c r="D66" s="337" t="s">
        <v>24</v>
      </c>
      <c r="E66" s="60">
        <v>20</v>
      </c>
      <c r="F66" s="60">
        <v>21.33</v>
      </c>
      <c r="G66" s="60">
        <v>133</v>
      </c>
      <c r="H66" s="60">
        <v>2.39</v>
      </c>
      <c r="I66" s="337">
        <v>100124</v>
      </c>
      <c r="J66" s="337" t="s">
        <v>1436</v>
      </c>
      <c r="K66" s="73" t="s">
        <v>1425</v>
      </c>
      <c r="L66" s="336">
        <v>83.8</v>
      </c>
      <c r="M66" s="336">
        <v>83.8</v>
      </c>
      <c r="N66" s="336">
        <v>83.8</v>
      </c>
      <c r="O66" s="58">
        <v>19.38</v>
      </c>
      <c r="P66" s="77">
        <v>1.1153</v>
      </c>
      <c r="Q66" s="926">
        <v>21.61</v>
      </c>
      <c r="S66" s="336">
        <v>21.61</v>
      </c>
      <c r="T66" s="323">
        <v>0.18999999999999773</v>
      </c>
      <c r="U66" s="926">
        <v>0</v>
      </c>
      <c r="V66" s="73" t="s">
        <v>1426</v>
      </c>
    </row>
    <row r="67" spans="1:22" ht="41.4" hidden="1" x14ac:dyDescent="0.3">
      <c r="A67" s="10" t="s">
        <v>1421</v>
      </c>
      <c r="B67" s="265" t="s">
        <v>1526</v>
      </c>
      <c r="C67" s="522" t="s">
        <v>1527</v>
      </c>
      <c r="D67" s="337" t="s">
        <v>24</v>
      </c>
      <c r="E67" s="60">
        <v>30</v>
      </c>
      <c r="F67" s="60">
        <v>31.1</v>
      </c>
      <c r="G67" s="60">
        <v>206</v>
      </c>
      <c r="H67" s="60">
        <v>2.3199999999999998</v>
      </c>
      <c r="I67" s="337">
        <v>100124</v>
      </c>
      <c r="J67" s="337" t="s">
        <v>1424</v>
      </c>
      <c r="K67" s="73" t="s">
        <v>1425</v>
      </c>
      <c r="L67" s="336">
        <v>113.7</v>
      </c>
      <c r="M67" s="336">
        <v>113.7</v>
      </c>
      <c r="N67" s="336">
        <v>113.7</v>
      </c>
      <c r="O67" s="58">
        <v>30.89</v>
      </c>
      <c r="P67" s="77">
        <v>1.1153</v>
      </c>
      <c r="Q67" s="926">
        <v>34.450000000000003</v>
      </c>
      <c r="S67" s="336">
        <v>34.450000000000003</v>
      </c>
      <c r="T67" s="323">
        <v>4.9999999999997158E-2</v>
      </c>
      <c r="U67" s="926">
        <v>3</v>
      </c>
      <c r="V67" s="73" t="s">
        <v>1426</v>
      </c>
    </row>
    <row r="68" spans="1:22" ht="41.4" hidden="1" x14ac:dyDescent="0.3">
      <c r="A68" s="10" t="s">
        <v>1421</v>
      </c>
      <c r="B68" s="265" t="s">
        <v>1528</v>
      </c>
      <c r="C68" s="522" t="s">
        <v>1529</v>
      </c>
      <c r="D68" s="337" t="s">
        <v>24</v>
      </c>
      <c r="E68" s="60">
        <v>40</v>
      </c>
      <c r="F68" s="60">
        <v>41.1</v>
      </c>
      <c r="G68" s="60">
        <v>279</v>
      </c>
      <c r="H68" s="60">
        <v>2.29</v>
      </c>
      <c r="I68" s="337">
        <v>100124</v>
      </c>
      <c r="J68" s="337" t="s">
        <v>1424</v>
      </c>
      <c r="K68" s="73" t="s">
        <v>1425</v>
      </c>
      <c r="L68" s="336">
        <v>136.4</v>
      </c>
      <c r="M68" s="336">
        <v>136.4</v>
      </c>
      <c r="N68" s="336">
        <v>136.4</v>
      </c>
      <c r="O68" s="58">
        <v>21.82</v>
      </c>
      <c r="P68" s="77">
        <v>1.1153</v>
      </c>
      <c r="Q68" s="926">
        <v>24.34</v>
      </c>
      <c r="S68" s="336">
        <v>24.34</v>
      </c>
      <c r="T68" s="323">
        <v>9.0000000000006963E-2</v>
      </c>
      <c r="U68" s="926">
        <v>4</v>
      </c>
      <c r="V68" s="73" t="s">
        <v>1426</v>
      </c>
    </row>
    <row r="69" spans="1:22" ht="41.4" hidden="1" x14ac:dyDescent="0.3">
      <c r="A69" s="10" t="s">
        <v>1421</v>
      </c>
      <c r="B69" s="265" t="s">
        <v>1528</v>
      </c>
      <c r="C69" s="522" t="s">
        <v>1529</v>
      </c>
      <c r="D69" s="337" t="s">
        <v>24</v>
      </c>
      <c r="E69" s="60">
        <v>40</v>
      </c>
      <c r="F69" s="60">
        <v>41.1</v>
      </c>
      <c r="G69" s="60">
        <v>279</v>
      </c>
      <c r="H69" s="60">
        <v>2.29</v>
      </c>
      <c r="I69" s="337">
        <v>100124</v>
      </c>
      <c r="J69" s="337" t="s">
        <v>1436</v>
      </c>
      <c r="K69" s="73" t="s">
        <v>1425</v>
      </c>
      <c r="L69" s="336"/>
      <c r="M69" s="336"/>
      <c r="N69" s="336"/>
      <c r="O69" s="58">
        <v>18.98</v>
      </c>
      <c r="P69" s="77">
        <v>1.1153</v>
      </c>
      <c r="Q69" s="926">
        <v>21.17</v>
      </c>
      <c r="S69" s="336">
        <v>21.17</v>
      </c>
      <c r="T69" s="323"/>
      <c r="U69" s="926"/>
      <c r="V69" s="73" t="s">
        <v>1426</v>
      </c>
    </row>
    <row r="70" spans="1:22" ht="41.4" hidden="1" x14ac:dyDescent="0.3">
      <c r="A70" s="10" t="s">
        <v>1421</v>
      </c>
      <c r="B70" s="265" t="s">
        <v>1530</v>
      </c>
      <c r="C70" s="522" t="s">
        <v>1531</v>
      </c>
      <c r="D70" s="337" t="s">
        <v>24</v>
      </c>
      <c r="E70" s="60">
        <v>30</v>
      </c>
      <c r="F70" s="60">
        <v>31.1</v>
      </c>
      <c r="G70" s="60">
        <v>184</v>
      </c>
      <c r="H70" s="60">
        <v>2.6</v>
      </c>
      <c r="I70" s="337">
        <v>100124</v>
      </c>
      <c r="J70" s="337" t="s">
        <v>1424</v>
      </c>
      <c r="K70" s="73" t="s">
        <v>1425</v>
      </c>
      <c r="L70" s="336">
        <v>106.5</v>
      </c>
      <c r="M70" s="336">
        <v>106.5</v>
      </c>
      <c r="N70" s="336">
        <v>106.5</v>
      </c>
      <c r="O70" s="58">
        <v>15.98</v>
      </c>
      <c r="P70" s="77">
        <v>1.1153</v>
      </c>
      <c r="Q70" s="926">
        <v>17.82</v>
      </c>
      <c r="S70" s="336">
        <v>17.82</v>
      </c>
      <c r="T70" s="323">
        <v>0.27999999999999403</v>
      </c>
      <c r="U70" s="926">
        <v>0</v>
      </c>
      <c r="V70" s="73" t="s">
        <v>1426</v>
      </c>
    </row>
    <row r="71" spans="1:22" ht="41.4" hidden="1" x14ac:dyDescent="0.3">
      <c r="A71" s="10" t="s">
        <v>1421</v>
      </c>
      <c r="B71" s="265" t="s">
        <v>1530</v>
      </c>
      <c r="C71" s="522" t="s">
        <v>1531</v>
      </c>
      <c r="D71" s="337" t="s">
        <v>24</v>
      </c>
      <c r="E71" s="60">
        <v>30</v>
      </c>
      <c r="F71" s="60">
        <v>31.1</v>
      </c>
      <c r="G71" s="60">
        <v>184</v>
      </c>
      <c r="H71" s="60">
        <v>2.6</v>
      </c>
      <c r="I71" s="337">
        <v>100124</v>
      </c>
      <c r="J71" s="337" t="s">
        <v>1436</v>
      </c>
      <c r="K71" s="73" t="s">
        <v>1425</v>
      </c>
      <c r="L71" s="336"/>
      <c r="M71" s="336"/>
      <c r="N71" s="336"/>
      <c r="O71" s="58">
        <v>13.9</v>
      </c>
      <c r="P71" s="77">
        <v>1.1153</v>
      </c>
      <c r="Q71" s="926">
        <v>15.5</v>
      </c>
      <c r="S71" s="336">
        <v>15.5</v>
      </c>
      <c r="T71" s="323"/>
      <c r="U71" s="926"/>
      <c r="V71" s="73" t="s">
        <v>1426</v>
      </c>
    </row>
    <row r="72" spans="1:22" ht="41.4" hidden="1" x14ac:dyDescent="0.3">
      <c r="A72" s="10" t="s">
        <v>1421</v>
      </c>
      <c r="B72" s="265" t="s">
        <v>1532</v>
      </c>
      <c r="C72" s="522" t="s">
        <v>1533</v>
      </c>
      <c r="D72" s="337" t="s">
        <v>24</v>
      </c>
      <c r="E72" s="60">
        <v>40</v>
      </c>
      <c r="F72" s="60">
        <v>41.1</v>
      </c>
      <c r="G72" s="60">
        <v>288</v>
      </c>
      <c r="H72" s="60">
        <v>2.2200000000000002</v>
      </c>
      <c r="I72" s="337">
        <v>100124</v>
      </c>
      <c r="J72" s="337" t="s">
        <v>1424</v>
      </c>
      <c r="K72" s="73" t="s">
        <v>1425</v>
      </c>
      <c r="L72" s="336">
        <v>148</v>
      </c>
      <c r="M72" s="336">
        <v>148</v>
      </c>
      <c r="N72" s="336">
        <v>148</v>
      </c>
      <c r="O72" s="58">
        <v>24.11</v>
      </c>
      <c r="P72" s="77">
        <v>1.1153</v>
      </c>
      <c r="Q72" s="926">
        <v>26.89</v>
      </c>
      <c r="S72" s="336">
        <v>26.89</v>
      </c>
      <c r="T72" s="323">
        <v>0.52999999999999758</v>
      </c>
      <c r="U72" s="926">
        <v>4</v>
      </c>
      <c r="V72" s="73" t="s">
        <v>1426</v>
      </c>
    </row>
    <row r="73" spans="1:22" ht="41.4" hidden="1" x14ac:dyDescent="0.3">
      <c r="A73" s="10" t="s">
        <v>1421</v>
      </c>
      <c r="B73" s="265" t="s">
        <v>1532</v>
      </c>
      <c r="C73" s="522" t="s">
        <v>1533</v>
      </c>
      <c r="D73" s="337" t="s">
        <v>24</v>
      </c>
      <c r="E73" s="60">
        <v>40</v>
      </c>
      <c r="F73" s="60">
        <v>41.1</v>
      </c>
      <c r="G73" s="60">
        <v>288</v>
      </c>
      <c r="H73" s="60">
        <v>2.2200000000000002</v>
      </c>
      <c r="I73" s="337">
        <v>100124</v>
      </c>
      <c r="J73" s="337" t="s">
        <v>1436</v>
      </c>
      <c r="K73" s="73" t="s">
        <v>1425</v>
      </c>
      <c r="L73" s="336"/>
      <c r="M73" s="336"/>
      <c r="N73" s="336"/>
      <c r="O73" s="58">
        <v>20.96</v>
      </c>
      <c r="P73" s="77">
        <v>1.1153</v>
      </c>
      <c r="Q73" s="926">
        <v>23.38</v>
      </c>
      <c r="S73" s="336">
        <v>23.38</v>
      </c>
      <c r="T73" s="323"/>
      <c r="U73" s="926"/>
      <c r="V73" s="73" t="s">
        <v>1426</v>
      </c>
    </row>
    <row r="74" spans="1:22" ht="41.4" hidden="1" x14ac:dyDescent="0.3">
      <c r="A74" s="10" t="s">
        <v>1421</v>
      </c>
      <c r="B74" s="265" t="s">
        <v>1532</v>
      </c>
      <c r="C74" s="522" t="s">
        <v>1534</v>
      </c>
      <c r="D74" s="337" t="s">
        <v>24</v>
      </c>
      <c r="E74" s="60">
        <v>40</v>
      </c>
      <c r="F74" s="60">
        <v>41.73</v>
      </c>
      <c r="G74" s="60">
        <v>294</v>
      </c>
      <c r="H74" s="60">
        <v>2.17</v>
      </c>
      <c r="I74" s="337">
        <v>100124</v>
      </c>
      <c r="J74" s="337" t="s">
        <v>1424</v>
      </c>
      <c r="K74" s="73" t="s">
        <v>1425</v>
      </c>
      <c r="L74" s="336">
        <v>150.80000000000001</v>
      </c>
      <c r="M74" s="336">
        <v>150.80000000000001</v>
      </c>
      <c r="N74" s="336">
        <v>150.80000000000001</v>
      </c>
      <c r="O74" s="58">
        <v>23.66</v>
      </c>
      <c r="P74" s="77">
        <v>1.1153</v>
      </c>
      <c r="Q74" s="926">
        <v>26.39</v>
      </c>
      <c r="S74" s="336">
        <v>26.39</v>
      </c>
      <c r="T74" s="323">
        <v>0.26000000000000867</v>
      </c>
      <c r="U74" s="926">
        <v>8</v>
      </c>
      <c r="V74" s="73" t="s">
        <v>1426</v>
      </c>
    </row>
    <row r="75" spans="1:22" ht="41.4" hidden="1" x14ac:dyDescent="0.3">
      <c r="A75" s="10" t="s">
        <v>1421</v>
      </c>
      <c r="B75" s="265" t="s">
        <v>1532</v>
      </c>
      <c r="C75" s="522" t="s">
        <v>1534</v>
      </c>
      <c r="D75" s="337" t="s">
        <v>24</v>
      </c>
      <c r="E75" s="60">
        <v>40</v>
      </c>
      <c r="F75" s="60">
        <v>41.73</v>
      </c>
      <c r="G75" s="60">
        <v>294</v>
      </c>
      <c r="H75" s="60">
        <v>2.17</v>
      </c>
      <c r="I75" s="337">
        <v>100124</v>
      </c>
      <c r="J75" s="337" t="s">
        <v>1436</v>
      </c>
      <c r="K75" s="73" t="s">
        <v>1425</v>
      </c>
      <c r="L75" s="336"/>
      <c r="M75" s="336"/>
      <c r="N75" s="336"/>
      <c r="O75" s="58">
        <v>20.58</v>
      </c>
      <c r="P75" s="77">
        <v>1.1153</v>
      </c>
      <c r="Q75" s="926">
        <v>22.95</v>
      </c>
      <c r="S75" s="336">
        <v>22.95</v>
      </c>
      <c r="T75" s="323"/>
      <c r="U75" s="926"/>
      <c r="V75" s="73" t="s">
        <v>1426</v>
      </c>
    </row>
    <row r="76" spans="1:22" ht="41.4" hidden="1" x14ac:dyDescent="0.3">
      <c r="A76" s="10" t="s">
        <v>1421</v>
      </c>
      <c r="B76" s="265" t="s">
        <v>1535</v>
      </c>
      <c r="C76" s="522">
        <v>6409</v>
      </c>
      <c r="D76" s="337" t="s">
        <v>24</v>
      </c>
      <c r="E76" s="60">
        <v>10</v>
      </c>
      <c r="F76" s="60">
        <v>10.64</v>
      </c>
      <c r="G76" s="60">
        <v>53</v>
      </c>
      <c r="H76" s="60">
        <v>3.01</v>
      </c>
      <c r="I76" s="337">
        <v>100124</v>
      </c>
      <c r="J76" s="337" t="s">
        <v>1424</v>
      </c>
      <c r="K76" s="73" t="s">
        <v>1425</v>
      </c>
      <c r="L76" s="336">
        <v>31.6</v>
      </c>
      <c r="M76" s="336">
        <v>31.6</v>
      </c>
      <c r="N76" s="336">
        <v>31.6</v>
      </c>
      <c r="O76" s="58">
        <v>11.05</v>
      </c>
      <c r="P76" s="77">
        <v>1.1153</v>
      </c>
      <c r="Q76" s="926">
        <v>12.32</v>
      </c>
      <c r="S76" s="336">
        <v>12.32</v>
      </c>
      <c r="T76" s="323">
        <v>8.0000000000001847E-2</v>
      </c>
      <c r="U76" s="926">
        <v>0</v>
      </c>
      <c r="V76" s="73" t="s">
        <v>1426</v>
      </c>
    </row>
    <row r="77" spans="1:22" ht="41.4" hidden="1" x14ac:dyDescent="0.3">
      <c r="A77" s="10" t="s">
        <v>1421</v>
      </c>
      <c r="B77" s="265" t="s">
        <v>1536</v>
      </c>
      <c r="C77" s="522">
        <v>6423</v>
      </c>
      <c r="D77" s="337" t="s">
        <v>24</v>
      </c>
      <c r="E77" s="60">
        <v>10</v>
      </c>
      <c r="F77" s="60">
        <v>10.64</v>
      </c>
      <c r="G77" s="60">
        <v>40</v>
      </c>
      <c r="H77" s="60">
        <v>3.92</v>
      </c>
      <c r="I77" s="337">
        <v>100124</v>
      </c>
      <c r="J77" s="337" t="s">
        <v>1436</v>
      </c>
      <c r="K77" s="73" t="s">
        <v>1425</v>
      </c>
      <c r="L77" s="336">
        <v>28.7</v>
      </c>
      <c r="M77" s="336">
        <v>28.7</v>
      </c>
      <c r="N77" s="336">
        <v>28.7</v>
      </c>
      <c r="O77" s="58">
        <v>8.31</v>
      </c>
      <c r="P77" s="77">
        <v>1.1153</v>
      </c>
      <c r="Q77" s="926">
        <v>9.27</v>
      </c>
      <c r="S77" s="336">
        <v>9.27</v>
      </c>
      <c r="T77" s="323">
        <v>3.0000000000001137E-2</v>
      </c>
      <c r="U77" s="926">
        <v>0</v>
      </c>
      <c r="V77" s="73" t="s">
        <v>1426</v>
      </c>
    </row>
    <row r="78" spans="1:22" ht="41.4" hidden="1" x14ac:dyDescent="0.3">
      <c r="A78" s="10" t="s">
        <v>1421</v>
      </c>
      <c r="B78" s="265" t="s">
        <v>1537</v>
      </c>
      <c r="C78" s="522" t="s">
        <v>1538</v>
      </c>
      <c r="D78" s="337" t="s">
        <v>24</v>
      </c>
      <c r="E78" s="60">
        <v>20</v>
      </c>
      <c r="F78" s="60">
        <v>20.64</v>
      </c>
      <c r="G78" s="60">
        <v>110</v>
      </c>
      <c r="H78" s="60">
        <v>2.9</v>
      </c>
      <c r="I78" s="337">
        <v>100124</v>
      </c>
      <c r="J78" s="337" t="s">
        <v>1436</v>
      </c>
      <c r="K78" s="73" t="s">
        <v>1425</v>
      </c>
      <c r="L78" s="336">
        <v>70.400000000000006</v>
      </c>
      <c r="M78" s="336">
        <v>70.400000000000006</v>
      </c>
      <c r="N78" s="336">
        <v>70.400000000000006</v>
      </c>
      <c r="O78" s="58">
        <v>21.74</v>
      </c>
      <c r="P78" s="77">
        <v>1.1153</v>
      </c>
      <c r="Q78" s="926">
        <v>24.25</v>
      </c>
      <c r="S78" s="336">
        <v>24.25</v>
      </c>
      <c r="T78" s="323">
        <v>0.15000000000000568</v>
      </c>
      <c r="U78" s="926">
        <v>0</v>
      </c>
      <c r="V78" s="73" t="s">
        <v>1426</v>
      </c>
    </row>
    <row r="79" spans="1:22" ht="41.4" hidden="1" x14ac:dyDescent="0.3">
      <c r="A79" s="10" t="s">
        <v>1421</v>
      </c>
      <c r="B79" s="265" t="s">
        <v>1539</v>
      </c>
      <c r="C79" s="522">
        <v>8028</v>
      </c>
      <c r="D79" s="337" t="s">
        <v>24</v>
      </c>
      <c r="E79" s="60" t="s">
        <v>1540</v>
      </c>
      <c r="F79" s="60" t="s">
        <v>1541</v>
      </c>
      <c r="G79" s="60">
        <v>71</v>
      </c>
      <c r="H79" s="60">
        <v>3.58</v>
      </c>
      <c r="I79" s="337">
        <v>100124</v>
      </c>
      <c r="J79" s="337" t="s">
        <v>1424</v>
      </c>
      <c r="K79" s="73" t="s">
        <v>1425</v>
      </c>
      <c r="L79" s="336">
        <v>42.56</v>
      </c>
      <c r="M79" s="336">
        <v>42.56</v>
      </c>
      <c r="N79" s="336">
        <v>42.56</v>
      </c>
      <c r="O79" s="58">
        <v>14.25</v>
      </c>
      <c r="P79" s="77">
        <v>1.1153</v>
      </c>
      <c r="Q79" s="926">
        <v>15.89</v>
      </c>
      <c r="S79" s="336">
        <v>15.89</v>
      </c>
      <c r="T79" s="323">
        <v>0.11000000000000298</v>
      </c>
      <c r="U79" s="926">
        <v>0</v>
      </c>
      <c r="V79" s="73" t="s">
        <v>1426</v>
      </c>
    </row>
    <row r="80" spans="1:22" ht="41.4" hidden="1" x14ac:dyDescent="0.3">
      <c r="A80" s="10" t="s">
        <v>1421</v>
      </c>
      <c r="B80" s="265" t="s">
        <v>1542</v>
      </c>
      <c r="C80" s="522" t="s">
        <v>1543</v>
      </c>
      <c r="D80" s="337" t="s">
        <v>24</v>
      </c>
      <c r="E80" s="60">
        <v>30</v>
      </c>
      <c r="F80" s="60">
        <v>31.04</v>
      </c>
      <c r="G80" s="60">
        <v>159</v>
      </c>
      <c r="H80" s="60">
        <v>3.01</v>
      </c>
      <c r="I80" s="337">
        <v>100124</v>
      </c>
      <c r="J80" s="337" t="s">
        <v>1424</v>
      </c>
      <c r="K80" s="73" t="s">
        <v>1425</v>
      </c>
      <c r="L80" s="336">
        <v>86.7</v>
      </c>
      <c r="M80" s="336">
        <v>86.7</v>
      </c>
      <c r="N80" s="336">
        <v>86.7</v>
      </c>
      <c r="O80" s="58">
        <v>33.14</v>
      </c>
      <c r="P80" s="77">
        <v>1.1153</v>
      </c>
      <c r="Q80" s="926">
        <v>36.96</v>
      </c>
      <c r="S80" s="336">
        <v>36.96</v>
      </c>
      <c r="T80" s="323">
        <v>0.24000000000000199</v>
      </c>
      <c r="U80" s="926">
        <v>0</v>
      </c>
      <c r="V80" s="73" t="s">
        <v>1426</v>
      </c>
    </row>
    <row r="81" spans="1:22" ht="41.4" hidden="1" x14ac:dyDescent="0.3">
      <c r="A81" s="10" t="s">
        <v>1421</v>
      </c>
      <c r="B81" s="265" t="s">
        <v>1544</v>
      </c>
      <c r="C81" s="522" t="s">
        <v>1545</v>
      </c>
      <c r="D81" s="337" t="s">
        <v>24</v>
      </c>
      <c r="E81" s="60">
        <v>30</v>
      </c>
      <c r="F81" s="60">
        <v>31.24</v>
      </c>
      <c r="G81" s="60">
        <v>128</v>
      </c>
      <c r="H81" s="60">
        <v>3.76</v>
      </c>
      <c r="I81" s="337">
        <v>100124</v>
      </c>
      <c r="J81" s="337" t="s">
        <v>1436</v>
      </c>
      <c r="K81" s="73" t="s">
        <v>1425</v>
      </c>
      <c r="L81" s="336">
        <v>84.6</v>
      </c>
      <c r="M81" s="336">
        <v>84.6</v>
      </c>
      <c r="N81" s="336">
        <v>84.6</v>
      </c>
      <c r="O81" s="58">
        <v>26.56</v>
      </c>
      <c r="P81" s="77">
        <v>1.1153</v>
      </c>
      <c r="Q81" s="926">
        <v>29.62</v>
      </c>
      <c r="S81" s="336">
        <v>29.62</v>
      </c>
      <c r="T81" s="323">
        <v>7.9999999999994742E-2</v>
      </c>
      <c r="U81" s="926">
        <v>0</v>
      </c>
      <c r="V81" s="73" t="s">
        <v>1426</v>
      </c>
    </row>
    <row r="82" spans="1:22" ht="41.4" hidden="1" x14ac:dyDescent="0.3">
      <c r="A82" s="10" t="s">
        <v>1421</v>
      </c>
      <c r="B82" s="265" t="s">
        <v>1546</v>
      </c>
      <c r="C82" s="522" t="s">
        <v>1547</v>
      </c>
      <c r="D82" s="337" t="s">
        <v>24</v>
      </c>
      <c r="E82" s="60" t="s">
        <v>1548</v>
      </c>
      <c r="F82" s="60" t="s">
        <v>1549</v>
      </c>
      <c r="G82" s="60">
        <v>86</v>
      </c>
      <c r="H82" s="60">
        <v>3.86</v>
      </c>
      <c r="I82" s="337">
        <v>100124</v>
      </c>
      <c r="J82" s="337" t="s">
        <v>1436</v>
      </c>
      <c r="K82" s="73" t="s">
        <v>1425</v>
      </c>
      <c r="L82" s="336">
        <v>62.4</v>
      </c>
      <c r="M82" s="336">
        <v>62.4</v>
      </c>
      <c r="N82" s="336">
        <v>62.4</v>
      </c>
      <c r="O82" s="58">
        <v>17.920000000000002</v>
      </c>
      <c r="P82" s="77">
        <v>1.1153</v>
      </c>
      <c r="Q82" s="926">
        <v>19.989999999999998</v>
      </c>
      <c r="S82" s="336">
        <v>19.989999999999998</v>
      </c>
      <c r="T82" s="323">
        <v>2.889999999999997</v>
      </c>
      <c r="U82" s="926">
        <v>0</v>
      </c>
      <c r="V82" s="73" t="s">
        <v>1426</v>
      </c>
    </row>
    <row r="83" spans="1:22" ht="55.2" hidden="1" x14ac:dyDescent="0.3">
      <c r="A83" s="10" t="s">
        <v>1421</v>
      </c>
      <c r="B83" s="265" t="s">
        <v>1550</v>
      </c>
      <c r="C83" s="522" t="s">
        <v>1551</v>
      </c>
      <c r="D83" s="337" t="s">
        <v>24</v>
      </c>
      <c r="E83" s="60" t="s">
        <v>1548</v>
      </c>
      <c r="F83" s="60" t="s">
        <v>1552</v>
      </c>
      <c r="G83" s="60">
        <v>83</v>
      </c>
      <c r="H83" s="60">
        <v>4</v>
      </c>
      <c r="I83" s="337">
        <v>100124</v>
      </c>
      <c r="J83" s="337" t="s">
        <v>1436</v>
      </c>
      <c r="K83" s="73" t="s">
        <v>1425</v>
      </c>
      <c r="L83" s="336">
        <v>53.04</v>
      </c>
      <c r="M83" s="336">
        <v>53.04</v>
      </c>
      <c r="N83" s="336">
        <v>53.04</v>
      </c>
      <c r="O83" s="58">
        <v>17.28</v>
      </c>
      <c r="P83" s="77">
        <v>1.1153</v>
      </c>
      <c r="Q83" s="926">
        <v>19.27</v>
      </c>
      <c r="S83" s="336">
        <v>19.27</v>
      </c>
      <c r="T83" s="323">
        <v>6.9999999999996732E-2</v>
      </c>
      <c r="U83" s="926">
        <v>0</v>
      </c>
      <c r="V83" s="73" t="s">
        <v>1426</v>
      </c>
    </row>
    <row r="84" spans="1:22" ht="41.4" hidden="1" x14ac:dyDescent="0.3">
      <c r="A84" s="10" t="s">
        <v>1421</v>
      </c>
      <c r="B84" s="265" t="s">
        <v>1553</v>
      </c>
      <c r="C84" s="522" t="s">
        <v>1554</v>
      </c>
      <c r="D84" s="337" t="s">
        <v>24</v>
      </c>
      <c r="E84" s="60" t="s">
        <v>1555</v>
      </c>
      <c r="F84" s="60" t="s">
        <v>1556</v>
      </c>
      <c r="G84" s="60">
        <v>98</v>
      </c>
      <c r="H84" s="60">
        <v>2.68</v>
      </c>
      <c r="I84" s="337">
        <v>100124</v>
      </c>
      <c r="J84" s="337" t="s">
        <v>1436</v>
      </c>
      <c r="K84" s="73" t="s">
        <v>1425</v>
      </c>
      <c r="L84" s="336">
        <v>67.319999999999993</v>
      </c>
      <c r="M84" s="336">
        <v>67.319999999999993</v>
      </c>
      <c r="N84" s="336">
        <v>67.319999999999993</v>
      </c>
      <c r="O84" s="58">
        <v>16.920000000000002</v>
      </c>
      <c r="P84" s="77">
        <v>1.1153</v>
      </c>
      <c r="Q84" s="926">
        <v>18.87</v>
      </c>
      <c r="S84" s="336">
        <v>18.87</v>
      </c>
      <c r="T84" s="323">
        <v>5.3799999999999919</v>
      </c>
      <c r="U84" s="926">
        <v>0</v>
      </c>
      <c r="V84" s="73" t="s">
        <v>1426</v>
      </c>
    </row>
    <row r="85" spans="1:22" ht="41.4" hidden="1" x14ac:dyDescent="0.3">
      <c r="A85" s="10" t="s">
        <v>1421</v>
      </c>
      <c r="B85" s="265" t="s">
        <v>1557</v>
      </c>
      <c r="C85" s="522" t="s">
        <v>1558</v>
      </c>
      <c r="D85" s="337" t="s">
        <v>24</v>
      </c>
      <c r="E85" s="60" t="s">
        <v>1559</v>
      </c>
      <c r="F85" s="60" t="s">
        <v>1560</v>
      </c>
      <c r="G85" s="60">
        <v>250</v>
      </c>
      <c r="H85" s="60">
        <v>2.88</v>
      </c>
      <c r="I85" s="337">
        <v>100124</v>
      </c>
      <c r="J85" s="337" t="s">
        <v>1436</v>
      </c>
      <c r="K85" s="73" t="s">
        <v>1425</v>
      </c>
      <c r="L85" s="336">
        <v>204.3</v>
      </c>
      <c r="M85" s="336">
        <v>204.3</v>
      </c>
      <c r="N85" s="336">
        <v>204.3</v>
      </c>
      <c r="O85" s="58">
        <v>40.700000000000003</v>
      </c>
      <c r="P85" s="77">
        <v>1.1153</v>
      </c>
      <c r="Q85" s="926">
        <v>45.39</v>
      </c>
      <c r="S85" s="336">
        <v>45.39</v>
      </c>
      <c r="T85" s="323">
        <v>11.310000000000016</v>
      </c>
      <c r="U85" s="926">
        <v>0</v>
      </c>
      <c r="V85" s="73" t="s">
        <v>1426</v>
      </c>
    </row>
    <row r="86" spans="1:22" ht="41.4" x14ac:dyDescent="0.3">
      <c r="B86" s="265"/>
      <c r="C86" s="522"/>
      <c r="E86" s="60"/>
      <c r="F86" s="60"/>
      <c r="G86" s="60"/>
      <c r="H86" s="60"/>
      <c r="L86" s="336"/>
      <c r="M86" s="336"/>
      <c r="N86" s="336"/>
      <c r="P86" s="77"/>
      <c r="U86" s="926"/>
      <c r="V86" s="73" t="s">
        <v>1426</v>
      </c>
    </row>
    <row r="87" spans="1:22" ht="41.4" x14ac:dyDescent="0.3">
      <c r="B87" s="265"/>
      <c r="C87" s="522"/>
      <c r="U87" s="926"/>
      <c r="V87" s="73" t="s">
        <v>1426</v>
      </c>
    </row>
    <row r="88" spans="1:22" ht="41.4" x14ac:dyDescent="0.3">
      <c r="A88" s="523" t="s">
        <v>1561</v>
      </c>
      <c r="B88" s="523"/>
      <c r="U88" s="926"/>
      <c r="V88" s="73" t="s">
        <v>1426</v>
      </c>
    </row>
    <row r="89" spans="1:22" ht="28.5" customHeight="1" x14ac:dyDescent="0.3">
      <c r="A89" s="10" t="s">
        <v>1421</v>
      </c>
      <c r="B89" s="265" t="s">
        <v>1498</v>
      </c>
      <c r="C89" s="522" t="s">
        <v>1499</v>
      </c>
      <c r="D89" s="337" t="s">
        <v>24</v>
      </c>
      <c r="E89" s="60">
        <v>28</v>
      </c>
      <c r="F89" s="60">
        <v>28.92</v>
      </c>
      <c r="G89" s="60">
        <v>113</v>
      </c>
      <c r="H89" s="60">
        <v>3.95</v>
      </c>
      <c r="I89" s="337">
        <v>100124</v>
      </c>
      <c r="J89" s="524" t="s">
        <v>1562</v>
      </c>
      <c r="K89" s="73" t="s">
        <v>1425</v>
      </c>
      <c r="L89" s="336">
        <v>73.36</v>
      </c>
      <c r="M89" s="336">
        <v>73.36</v>
      </c>
      <c r="N89" s="336">
        <v>73.36</v>
      </c>
      <c r="O89" s="58">
        <v>9.77</v>
      </c>
      <c r="P89" s="77">
        <v>1.1153</v>
      </c>
      <c r="Q89" s="336">
        <v>10.9</v>
      </c>
      <c r="S89" s="336">
        <v>10.9</v>
      </c>
      <c r="T89" s="323">
        <v>2.000000000000135E-2</v>
      </c>
      <c r="U89" s="926">
        <v>0</v>
      </c>
      <c r="V89" s="73" t="s">
        <v>1426</v>
      </c>
    </row>
    <row r="90" spans="1:22" ht="41.4" x14ac:dyDescent="0.3">
      <c r="A90" s="10" t="s">
        <v>1421</v>
      </c>
      <c r="B90" s="265" t="s">
        <v>1498</v>
      </c>
      <c r="C90" s="522" t="s">
        <v>1499</v>
      </c>
      <c r="D90" s="337" t="s">
        <v>24</v>
      </c>
      <c r="E90" s="60">
        <v>28</v>
      </c>
      <c r="F90" s="60">
        <v>28.92</v>
      </c>
      <c r="G90" s="60">
        <v>113</v>
      </c>
      <c r="H90" s="60">
        <v>3.95</v>
      </c>
      <c r="I90" s="337">
        <v>100124</v>
      </c>
      <c r="J90" s="524" t="s">
        <v>1563</v>
      </c>
      <c r="K90" s="73" t="s">
        <v>1425</v>
      </c>
      <c r="L90" s="336">
        <v>73.36</v>
      </c>
      <c r="M90" s="336">
        <v>73.36</v>
      </c>
      <c r="N90" s="336">
        <v>73.36</v>
      </c>
      <c r="O90" s="58">
        <v>11.24</v>
      </c>
      <c r="P90" s="77">
        <v>1.1153</v>
      </c>
      <c r="Q90" s="336">
        <v>12.54</v>
      </c>
      <c r="S90" s="336">
        <v>12.54</v>
      </c>
      <c r="T90" s="323">
        <v>6.0000000000002274E-2</v>
      </c>
      <c r="U90" s="926">
        <v>0</v>
      </c>
      <c r="V90" s="73" t="s">
        <v>1426</v>
      </c>
    </row>
    <row r="91" spans="1:22" ht="41.4" x14ac:dyDescent="0.3">
      <c r="A91" s="10" t="s">
        <v>1421</v>
      </c>
      <c r="B91" s="265" t="s">
        <v>1502</v>
      </c>
      <c r="C91" s="522" t="s">
        <v>1503</v>
      </c>
      <c r="D91" s="337" t="s">
        <v>24</v>
      </c>
      <c r="E91" s="60">
        <v>28</v>
      </c>
      <c r="F91" s="60">
        <v>28.92</v>
      </c>
      <c r="G91" s="60">
        <v>107</v>
      </c>
      <c r="H91" s="60">
        <v>4.17</v>
      </c>
      <c r="I91" s="337">
        <v>100124</v>
      </c>
      <c r="J91" s="524" t="s">
        <v>1562</v>
      </c>
      <c r="K91" s="73" t="s">
        <v>1425</v>
      </c>
      <c r="L91" s="336">
        <v>64.400000000000006</v>
      </c>
      <c r="M91" s="336">
        <v>64.400000000000006</v>
      </c>
      <c r="N91" s="336">
        <v>64.400000000000006</v>
      </c>
      <c r="O91" s="58">
        <v>9.81</v>
      </c>
      <c r="P91" s="77">
        <v>1.1153</v>
      </c>
      <c r="Q91" s="336">
        <v>10.94</v>
      </c>
      <c r="S91" s="336">
        <v>10.94</v>
      </c>
      <c r="T91" s="323">
        <v>0.26000000000000334</v>
      </c>
      <c r="U91" s="926">
        <v>0</v>
      </c>
      <c r="V91" s="73" t="s">
        <v>1426</v>
      </c>
    </row>
    <row r="92" spans="1:22" ht="41.4" x14ac:dyDescent="0.3">
      <c r="A92" s="10" t="s">
        <v>1421</v>
      </c>
      <c r="B92" s="265" t="s">
        <v>1502</v>
      </c>
      <c r="C92" s="522" t="s">
        <v>1503</v>
      </c>
      <c r="D92" s="337" t="s">
        <v>24</v>
      </c>
      <c r="E92" s="60">
        <v>28</v>
      </c>
      <c r="F92" s="60">
        <v>28.92</v>
      </c>
      <c r="G92" s="60">
        <v>107</v>
      </c>
      <c r="H92" s="60">
        <v>4.17</v>
      </c>
      <c r="I92" s="337">
        <v>100124</v>
      </c>
      <c r="J92" s="524" t="s">
        <v>1563</v>
      </c>
      <c r="K92" s="73" t="s">
        <v>1425</v>
      </c>
      <c r="L92" s="336">
        <v>64.400000000000006</v>
      </c>
      <c r="M92" s="336">
        <v>64.400000000000006</v>
      </c>
      <c r="N92" s="336">
        <v>64.400000000000006</v>
      </c>
      <c r="O92" s="58">
        <v>11.28</v>
      </c>
      <c r="P92" s="77">
        <v>1.1153</v>
      </c>
      <c r="Q92" s="336">
        <v>12.58</v>
      </c>
      <c r="S92" s="336">
        <v>12.58</v>
      </c>
      <c r="T92" s="323">
        <v>2.0000000000008455E-2</v>
      </c>
      <c r="U92" s="926">
        <v>0</v>
      </c>
      <c r="V92" s="73" t="s">
        <v>1426</v>
      </c>
    </row>
    <row r="93" spans="1:22" ht="41.4" x14ac:dyDescent="0.3">
      <c r="A93" s="10" t="s">
        <v>1421</v>
      </c>
      <c r="B93" s="265" t="s">
        <v>1504</v>
      </c>
      <c r="C93" s="522" t="s">
        <v>1505</v>
      </c>
      <c r="D93" s="337" t="s">
        <v>24</v>
      </c>
      <c r="E93" s="60">
        <v>28</v>
      </c>
      <c r="F93" s="60">
        <v>28.92</v>
      </c>
      <c r="G93" s="60">
        <v>148</v>
      </c>
      <c r="H93" s="60">
        <v>3.01</v>
      </c>
      <c r="I93" s="337">
        <v>100124</v>
      </c>
      <c r="J93" s="524" t="s">
        <v>1562</v>
      </c>
      <c r="K93" s="73" t="s">
        <v>1425</v>
      </c>
      <c r="L93" s="336">
        <v>73.64</v>
      </c>
      <c r="M93" s="336">
        <v>73.64</v>
      </c>
      <c r="N93" s="336">
        <v>73.64</v>
      </c>
      <c r="O93" s="58">
        <v>13.61</v>
      </c>
      <c r="P93" s="77">
        <v>1.1153</v>
      </c>
      <c r="Q93" s="336">
        <v>15.18</v>
      </c>
      <c r="S93" s="336">
        <v>15.18</v>
      </c>
      <c r="T93" s="323">
        <v>0.21999999999999886</v>
      </c>
      <c r="U93" s="926">
        <v>0</v>
      </c>
      <c r="V93" s="73" t="s">
        <v>1426</v>
      </c>
    </row>
    <row r="94" spans="1:22" ht="41.4" x14ac:dyDescent="0.3">
      <c r="A94" s="10" t="s">
        <v>1421</v>
      </c>
      <c r="B94" s="265" t="s">
        <v>1504</v>
      </c>
      <c r="C94" s="522" t="s">
        <v>1505</v>
      </c>
      <c r="D94" s="337" t="s">
        <v>24</v>
      </c>
      <c r="E94" s="60">
        <v>28</v>
      </c>
      <c r="F94" s="60">
        <v>28.92</v>
      </c>
      <c r="G94" s="60">
        <v>148</v>
      </c>
      <c r="H94" s="60">
        <v>3.01</v>
      </c>
      <c r="I94" s="337">
        <v>100124</v>
      </c>
      <c r="J94" s="524" t="s">
        <v>1563</v>
      </c>
      <c r="K94" s="73" t="s">
        <v>1425</v>
      </c>
      <c r="L94" s="336">
        <v>73.64</v>
      </c>
      <c r="M94" s="336">
        <v>73.64</v>
      </c>
      <c r="N94" s="336">
        <v>73.64</v>
      </c>
      <c r="O94" s="58">
        <v>15.65</v>
      </c>
      <c r="P94" s="77">
        <v>1.1153</v>
      </c>
      <c r="Q94" s="336">
        <v>17.45</v>
      </c>
      <c r="S94" s="336">
        <v>17.45</v>
      </c>
      <c r="T94" s="323">
        <v>0.19000000000000128</v>
      </c>
      <c r="U94" s="926">
        <v>0</v>
      </c>
      <c r="V94" s="73" t="s">
        <v>1426</v>
      </c>
    </row>
    <row r="95" spans="1:22" ht="41.4" x14ac:dyDescent="0.3">
      <c r="A95" s="10" t="s">
        <v>1421</v>
      </c>
      <c r="B95" s="265" t="s">
        <v>1524</v>
      </c>
      <c r="C95" s="522">
        <v>616630</v>
      </c>
      <c r="D95" s="337" t="s">
        <v>24</v>
      </c>
      <c r="E95" s="60">
        <v>30</v>
      </c>
      <c r="F95" s="60">
        <v>28.92</v>
      </c>
      <c r="G95" s="60">
        <v>174</v>
      </c>
      <c r="H95" s="60">
        <v>2.75</v>
      </c>
      <c r="I95" s="337">
        <v>100124</v>
      </c>
      <c r="J95" s="524" t="s">
        <v>1562</v>
      </c>
      <c r="K95" s="73" t="s">
        <v>1425</v>
      </c>
      <c r="L95" s="336">
        <v>116.1</v>
      </c>
      <c r="M95" s="336">
        <v>116.1</v>
      </c>
      <c r="N95" s="336">
        <v>116.1</v>
      </c>
      <c r="O95" s="58">
        <v>13.52</v>
      </c>
      <c r="P95" s="77">
        <v>1.1153</v>
      </c>
      <c r="Q95" s="336">
        <v>15.08</v>
      </c>
      <c r="S95" s="336">
        <v>15.08</v>
      </c>
      <c r="T95" s="323">
        <v>0.21999999999999709</v>
      </c>
      <c r="U95" s="926">
        <v>0</v>
      </c>
      <c r="V95" s="73" t="s">
        <v>1426</v>
      </c>
    </row>
    <row r="96" spans="1:22" ht="41.4" x14ac:dyDescent="0.3">
      <c r="A96" s="10" t="s">
        <v>1421</v>
      </c>
      <c r="B96" s="265" t="s">
        <v>1524</v>
      </c>
      <c r="C96" s="522">
        <v>616630</v>
      </c>
      <c r="D96" s="337" t="s">
        <v>24</v>
      </c>
      <c r="E96" s="60">
        <v>30</v>
      </c>
      <c r="F96" s="60">
        <v>28.92</v>
      </c>
      <c r="G96" s="60">
        <v>174</v>
      </c>
      <c r="H96" s="60">
        <v>2.75</v>
      </c>
      <c r="I96" s="337">
        <v>100124</v>
      </c>
      <c r="J96" s="524" t="s">
        <v>1563</v>
      </c>
      <c r="K96" s="73" t="s">
        <v>1425</v>
      </c>
      <c r="L96" s="336">
        <v>116.1</v>
      </c>
      <c r="M96" s="336">
        <v>116.1</v>
      </c>
      <c r="N96" s="336">
        <v>116.1</v>
      </c>
      <c r="O96" s="58">
        <v>15.55</v>
      </c>
      <c r="P96" s="77">
        <v>1.1153</v>
      </c>
      <c r="Q96" s="336">
        <v>17.34</v>
      </c>
      <c r="S96" s="336">
        <v>17.34</v>
      </c>
      <c r="T96" s="323">
        <v>5.9999999999991616E-2</v>
      </c>
      <c r="U96" s="926">
        <v>0</v>
      </c>
      <c r="V96" s="73" t="s">
        <v>1426</v>
      </c>
    </row>
    <row r="97" spans="1:22" ht="41.4" x14ac:dyDescent="0.3">
      <c r="A97" s="10" t="s">
        <v>1421</v>
      </c>
      <c r="B97" s="265" t="s">
        <v>1530</v>
      </c>
      <c r="C97" s="522" t="s">
        <v>1531</v>
      </c>
      <c r="D97" s="337" t="s">
        <v>24</v>
      </c>
      <c r="E97" s="60">
        <v>30</v>
      </c>
      <c r="F97" s="60">
        <v>28.92</v>
      </c>
      <c r="G97" s="60">
        <v>184</v>
      </c>
      <c r="H97" s="60">
        <v>2.6</v>
      </c>
      <c r="I97" s="337">
        <v>100124</v>
      </c>
      <c r="J97" s="524" t="s">
        <v>1562</v>
      </c>
      <c r="K97" s="73" t="s">
        <v>1425</v>
      </c>
      <c r="L97" s="336">
        <v>106.5</v>
      </c>
      <c r="M97" s="336">
        <v>106.5</v>
      </c>
      <c r="N97" s="336">
        <v>106.5</v>
      </c>
      <c r="O97" s="58">
        <v>13.9</v>
      </c>
      <c r="P97" s="77">
        <v>1.1153</v>
      </c>
      <c r="Q97" s="336">
        <v>15.5</v>
      </c>
      <c r="S97" s="336">
        <v>15.5</v>
      </c>
      <c r="T97" s="323">
        <v>9.9999999999994316E-2</v>
      </c>
      <c r="U97" s="926">
        <v>0</v>
      </c>
      <c r="V97" s="73" t="s">
        <v>1426</v>
      </c>
    </row>
    <row r="98" spans="1:22" ht="41.4" x14ac:dyDescent="0.3">
      <c r="A98" s="10" t="s">
        <v>1421</v>
      </c>
      <c r="B98" s="265" t="s">
        <v>1530</v>
      </c>
      <c r="C98" s="522" t="s">
        <v>1531</v>
      </c>
      <c r="D98" s="337" t="s">
        <v>24</v>
      </c>
      <c r="E98" s="60">
        <v>30</v>
      </c>
      <c r="F98" s="60">
        <v>28.92</v>
      </c>
      <c r="G98" s="60">
        <v>184</v>
      </c>
      <c r="H98" s="60">
        <v>2.6</v>
      </c>
      <c r="I98" s="337">
        <v>100124</v>
      </c>
      <c r="J98" s="524" t="s">
        <v>1563</v>
      </c>
      <c r="K98" s="73" t="s">
        <v>1425</v>
      </c>
      <c r="L98" s="336">
        <v>106.5</v>
      </c>
      <c r="M98" s="336">
        <v>106.5</v>
      </c>
      <c r="N98" s="336">
        <v>106.5</v>
      </c>
      <c r="O98" s="58">
        <v>15.98</v>
      </c>
      <c r="P98" s="77">
        <v>1.1153</v>
      </c>
      <c r="Q98" s="336">
        <v>17.82</v>
      </c>
      <c r="S98" s="336">
        <v>17.82</v>
      </c>
      <c r="T98" s="323">
        <v>0.17999999999999972</v>
      </c>
      <c r="U98" s="926">
        <v>0</v>
      </c>
      <c r="V98" s="73" t="s">
        <v>1426</v>
      </c>
    </row>
  </sheetData>
  <protectedRanges>
    <protectedRange password="8F60" sqref="T6:U6" name="Calculations_40"/>
  </protectedRanges>
  <autoFilter ref="A6:V85" xr:uid="{94EFF918-C1A2-4634-8D18-67D82479312E}">
    <filterColumn colId="2">
      <filters>
        <filter val="2099"/>
        <filter val="209918"/>
      </filters>
    </filterColumn>
  </autoFilter>
  <conditionalFormatting sqref="C4:C6">
    <cfRule type="duplicateValues" dxfId="216" priority="3"/>
  </conditionalFormatting>
  <conditionalFormatting sqref="D4:D6">
    <cfRule type="duplicateValues" dxfId="215" priority="4"/>
  </conditionalFormatting>
  <conditionalFormatting sqref="D1:D3">
    <cfRule type="duplicateValues" dxfId="214" priority="1"/>
  </conditionalFormatting>
  <conditionalFormatting sqref="E1:E3">
    <cfRule type="duplicateValues" dxfId="213" priority="2"/>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AA14"/>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34.109375" style="10" bestFit="1" customWidth="1"/>
    <col min="3" max="3" width="9.33203125" style="10" bestFit="1" customWidth="1"/>
    <col min="4" max="4" width="17.6640625" style="10" bestFit="1" customWidth="1"/>
    <col min="5" max="5" width="9.33203125" style="56"/>
    <col min="6" max="6" width="10.109375" style="56" bestFit="1" customWidth="1"/>
    <col min="7" max="7" width="12" style="56" customWidth="1"/>
    <col min="8" max="8" width="8.44140625" style="56" bestFit="1" customWidth="1"/>
    <col min="9" max="9" width="7.44140625" style="56" bestFit="1" customWidth="1"/>
    <col min="10" max="10" width="9.109375" style="56" bestFit="1" customWidth="1"/>
    <col min="11" max="11" width="22" style="56" bestFit="1" customWidth="1"/>
    <col min="12" max="12" width="11.6640625" style="56" bestFit="1" customWidth="1"/>
    <col min="13" max="13" width="6.6640625" style="57" bestFit="1" customWidth="1"/>
    <col min="14" max="14" width="8.5546875" style="57" bestFit="1" customWidth="1"/>
    <col min="15" max="15" width="3.6640625" style="59" customWidth="1"/>
    <col min="16" max="18" width="16.88671875" style="57" bestFit="1" customWidth="1"/>
    <col min="19" max="19" width="12.88671875" style="56" bestFit="1" customWidth="1"/>
    <col min="20" max="20" width="9.33203125" style="56"/>
    <col min="21" max="21" width="8.33203125" style="56" bestFit="1" customWidth="1"/>
    <col min="22" max="22" width="7.44140625" style="56" bestFit="1" customWidth="1"/>
    <col min="23" max="24" width="20.88671875" style="57" bestFit="1" customWidth="1"/>
    <col min="25" max="25" width="22.6640625" style="57" customWidth="1"/>
    <col min="26" max="26" width="12.109375" style="57" bestFit="1" customWidth="1"/>
    <col min="27" max="27" width="32.44140625" style="56" bestFit="1" customWidth="1"/>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25"/>
      <c r="S5" s="61" t="s">
        <v>2</v>
      </c>
      <c r="T5" s="62"/>
      <c r="U5" s="63"/>
      <c r="V5" s="63"/>
      <c r="W5" s="64"/>
      <c r="X5" s="64"/>
      <c r="Y5" s="65"/>
      <c r="Z5" s="54"/>
      <c r="AA5" s="55"/>
    </row>
    <row r="6" spans="1:27" ht="72.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21</v>
      </c>
      <c r="B7" s="10" t="s">
        <v>22</v>
      </c>
      <c r="C7" s="10" t="s">
        <v>23</v>
      </c>
      <c r="D7" s="10">
        <v>12345</v>
      </c>
      <c r="E7" s="56" t="s">
        <v>24</v>
      </c>
      <c r="F7" s="56">
        <v>13.2</v>
      </c>
      <c r="G7" s="56">
        <v>14.75</v>
      </c>
      <c r="H7" s="56">
        <v>50</v>
      </c>
      <c r="I7" s="56">
        <v>4.25</v>
      </c>
      <c r="J7" s="56">
        <v>100154</v>
      </c>
      <c r="K7" s="56" t="s">
        <v>25</v>
      </c>
      <c r="L7" s="60">
        <v>45</v>
      </c>
      <c r="M7" s="57">
        <v>2</v>
      </c>
      <c r="N7" s="57">
        <v>90</v>
      </c>
      <c r="P7" s="57">
        <v>30</v>
      </c>
      <c r="Q7" s="57">
        <v>28</v>
      </c>
      <c r="R7" s="57">
        <v>26</v>
      </c>
      <c r="S7" s="56" t="s">
        <v>26</v>
      </c>
      <c r="T7" s="56" t="s">
        <v>24</v>
      </c>
      <c r="U7" s="56">
        <v>50</v>
      </c>
      <c r="V7" s="56">
        <v>4.25</v>
      </c>
      <c r="W7" s="57">
        <v>119</v>
      </c>
      <c r="X7" s="57">
        <v>117</v>
      </c>
      <c r="Y7" s="57">
        <v>120</v>
      </c>
      <c r="Z7" s="57">
        <v>0</v>
      </c>
    </row>
    <row r="8" spans="1:27" x14ac:dyDescent="0.3">
      <c r="A8" s="10" t="s">
        <v>21</v>
      </c>
      <c r="B8" s="10" t="s">
        <v>22</v>
      </c>
      <c r="C8" s="10" t="s">
        <v>23</v>
      </c>
      <c r="D8" s="10">
        <v>12345</v>
      </c>
      <c r="E8" s="56" t="s">
        <v>24</v>
      </c>
      <c r="F8" s="56">
        <v>13.2</v>
      </c>
      <c r="G8" s="56">
        <v>14.75</v>
      </c>
      <c r="H8" s="56">
        <v>50</v>
      </c>
      <c r="I8" s="56">
        <v>4.25</v>
      </c>
      <c r="J8" s="56">
        <v>100036</v>
      </c>
      <c r="K8" s="56" t="s">
        <v>27</v>
      </c>
      <c r="L8" s="56">
        <v>1</v>
      </c>
      <c r="M8" s="57">
        <v>1.5</v>
      </c>
      <c r="N8" s="57">
        <v>1.5</v>
      </c>
      <c r="P8" s="57">
        <v>118.5</v>
      </c>
      <c r="Q8" s="57">
        <v>116.5</v>
      </c>
      <c r="R8" s="57">
        <v>114.4</v>
      </c>
      <c r="S8" s="56" t="s">
        <v>26</v>
      </c>
      <c r="T8" s="56" t="s">
        <v>24</v>
      </c>
      <c r="U8" s="56">
        <v>50</v>
      </c>
      <c r="V8" s="56">
        <v>4.25</v>
      </c>
      <c r="W8" s="57">
        <v>119</v>
      </c>
      <c r="X8" s="57">
        <v>117</v>
      </c>
      <c r="Y8" s="57">
        <v>120</v>
      </c>
      <c r="Z8" s="57">
        <v>0</v>
      </c>
    </row>
    <row r="9" spans="1:27" ht="41.4" x14ac:dyDescent="0.3">
      <c r="B9" s="10" t="s">
        <v>44</v>
      </c>
      <c r="C9" s="10" t="s">
        <v>57</v>
      </c>
      <c r="D9" s="10">
        <v>5150006960</v>
      </c>
      <c r="E9" s="56" t="s">
        <v>24</v>
      </c>
      <c r="F9" s="60">
        <v>11.7</v>
      </c>
      <c r="G9" s="60">
        <v>12.8</v>
      </c>
      <c r="H9" s="56">
        <v>72</v>
      </c>
      <c r="I9" s="56">
        <v>2.6</v>
      </c>
      <c r="J9" s="75">
        <v>110700</v>
      </c>
      <c r="K9" s="76" t="s">
        <v>54</v>
      </c>
      <c r="L9" s="58">
        <v>4.46</v>
      </c>
      <c r="M9" s="57">
        <v>0.44419999999999998</v>
      </c>
      <c r="N9" s="57">
        <v>1.98</v>
      </c>
      <c r="P9" s="57">
        <v>31.98</v>
      </c>
      <c r="S9" s="10">
        <v>5150006960</v>
      </c>
      <c r="T9" s="56" t="s">
        <v>24</v>
      </c>
      <c r="U9" s="56">
        <v>72</v>
      </c>
      <c r="V9" s="56">
        <v>2.6</v>
      </c>
      <c r="W9" s="57">
        <v>35.33</v>
      </c>
      <c r="Y9" s="74"/>
      <c r="Z9" s="57">
        <v>1.37</v>
      </c>
      <c r="AA9" s="74" t="s">
        <v>58</v>
      </c>
    </row>
    <row r="10" spans="1:27" ht="41.4" x14ac:dyDescent="0.3">
      <c r="B10" s="10" t="s">
        <v>45</v>
      </c>
      <c r="C10" s="10" t="s">
        <v>57</v>
      </c>
      <c r="D10" s="10">
        <v>5150006961</v>
      </c>
      <c r="E10" s="56" t="s">
        <v>24</v>
      </c>
      <c r="F10" s="60">
        <v>11.7</v>
      </c>
      <c r="G10" s="60">
        <v>12.8</v>
      </c>
      <c r="H10" s="56">
        <v>72</v>
      </c>
      <c r="I10" s="56">
        <v>2.6</v>
      </c>
      <c r="J10" s="75">
        <v>110700</v>
      </c>
      <c r="K10" s="76" t="s">
        <v>54</v>
      </c>
      <c r="L10" s="58">
        <v>4.46</v>
      </c>
      <c r="M10" s="57">
        <v>0.44419999999999998</v>
      </c>
      <c r="N10" s="57">
        <v>1.98</v>
      </c>
      <c r="P10" s="57">
        <v>33.54</v>
      </c>
      <c r="S10" s="10">
        <v>5150006961</v>
      </c>
      <c r="T10" s="56" t="s">
        <v>24</v>
      </c>
      <c r="U10" s="56">
        <v>72</v>
      </c>
      <c r="V10" s="56">
        <v>2.6</v>
      </c>
      <c r="W10" s="57">
        <v>36.89</v>
      </c>
      <c r="Y10" s="74"/>
      <c r="Z10" s="57">
        <v>1.37</v>
      </c>
      <c r="AA10" s="74" t="s">
        <v>58</v>
      </c>
    </row>
    <row r="11" spans="1:27" ht="41.4" x14ac:dyDescent="0.3">
      <c r="B11" s="10" t="s">
        <v>44</v>
      </c>
      <c r="C11" s="10" t="s">
        <v>57</v>
      </c>
      <c r="D11" s="10">
        <v>5150021027</v>
      </c>
      <c r="E11" s="56" t="s">
        <v>24</v>
      </c>
      <c r="F11" s="60">
        <v>23.85</v>
      </c>
      <c r="G11" s="60">
        <v>25.5</v>
      </c>
      <c r="H11" s="56">
        <v>72</v>
      </c>
      <c r="I11" s="56">
        <v>5.3</v>
      </c>
      <c r="J11" s="75">
        <v>110700</v>
      </c>
      <c r="K11" s="76" t="s">
        <v>54</v>
      </c>
      <c r="L11" s="58">
        <v>8.91</v>
      </c>
      <c r="M11" s="57">
        <v>0.44419999999999998</v>
      </c>
      <c r="N11" s="57">
        <v>3.96</v>
      </c>
      <c r="P11" s="57">
        <v>58.37</v>
      </c>
      <c r="S11" s="10">
        <v>5150021027</v>
      </c>
      <c r="T11" s="56" t="s">
        <v>24</v>
      </c>
      <c r="U11" s="56">
        <v>72</v>
      </c>
      <c r="V11" s="56">
        <v>5.3</v>
      </c>
      <c r="W11" s="57">
        <v>64.099999999999994</v>
      </c>
      <c r="Y11" s="74"/>
      <c r="Z11" s="57">
        <v>1.77</v>
      </c>
      <c r="AA11" s="74" t="s">
        <v>58</v>
      </c>
    </row>
    <row r="12" spans="1:27" ht="41.4" x14ac:dyDescent="0.3">
      <c r="B12" s="10" t="s">
        <v>45</v>
      </c>
      <c r="C12" s="10" t="s">
        <v>57</v>
      </c>
      <c r="D12" s="10">
        <v>5150021028</v>
      </c>
      <c r="E12" s="56" t="s">
        <v>24</v>
      </c>
      <c r="F12" s="60">
        <v>23.85</v>
      </c>
      <c r="G12" s="60">
        <v>25.5</v>
      </c>
      <c r="H12" s="56">
        <v>72</v>
      </c>
      <c r="I12" s="56">
        <v>5.3</v>
      </c>
      <c r="J12" s="75">
        <v>110700</v>
      </c>
      <c r="K12" s="76" t="s">
        <v>54</v>
      </c>
      <c r="L12" s="58">
        <v>8.91</v>
      </c>
      <c r="M12" s="57">
        <v>0.44419999999999998</v>
      </c>
      <c r="N12" s="57">
        <v>3.96</v>
      </c>
      <c r="P12" s="57">
        <v>59.28</v>
      </c>
      <c r="S12" s="10">
        <v>5150021028</v>
      </c>
      <c r="T12" s="56" t="s">
        <v>24</v>
      </c>
      <c r="U12" s="56">
        <v>72</v>
      </c>
      <c r="V12" s="56">
        <v>5.3</v>
      </c>
      <c r="W12" s="57">
        <v>67.23</v>
      </c>
      <c r="Y12" s="74"/>
      <c r="Z12" s="57">
        <v>3.99</v>
      </c>
      <c r="AA12" s="74" t="s">
        <v>58</v>
      </c>
    </row>
    <row r="13" spans="1:27" ht="41.4" x14ac:dyDescent="0.3">
      <c r="B13" s="10" t="s">
        <v>47</v>
      </c>
      <c r="C13" s="10" t="s">
        <v>57</v>
      </c>
      <c r="D13" s="10">
        <v>5150092100</v>
      </c>
      <c r="E13" s="56" t="s">
        <v>24</v>
      </c>
      <c r="F13" s="60">
        <v>8.25</v>
      </c>
      <c r="G13" s="60">
        <v>10.199999999999999</v>
      </c>
      <c r="H13" s="56">
        <v>120</v>
      </c>
      <c r="I13" s="56">
        <v>1.1000000000000001</v>
      </c>
      <c r="J13" s="75">
        <v>110700</v>
      </c>
      <c r="K13" s="76" t="s">
        <v>54</v>
      </c>
      <c r="L13" s="58">
        <v>7.4</v>
      </c>
      <c r="M13" s="57">
        <v>0.44419999999999998</v>
      </c>
      <c r="N13" s="57">
        <v>3.29</v>
      </c>
      <c r="P13" s="57">
        <v>22.3</v>
      </c>
      <c r="S13" s="10">
        <v>5150092100</v>
      </c>
      <c r="T13" s="56" t="s">
        <v>24</v>
      </c>
      <c r="U13" s="56">
        <v>120</v>
      </c>
      <c r="V13" s="56">
        <v>1.1000000000000001</v>
      </c>
      <c r="W13" s="57">
        <v>31.2</v>
      </c>
      <c r="Y13" s="74"/>
      <c r="Z13" s="57">
        <v>5.61</v>
      </c>
      <c r="AA13" s="74" t="s">
        <v>58</v>
      </c>
    </row>
    <row r="14" spans="1:27" ht="41.4" x14ac:dyDescent="0.3">
      <c r="B14" s="10" t="s">
        <v>46</v>
      </c>
      <c r="C14" s="10" t="s">
        <v>57</v>
      </c>
      <c r="D14" s="10">
        <v>5150024331</v>
      </c>
      <c r="E14" s="56" t="s">
        <v>24</v>
      </c>
      <c r="F14" s="56">
        <v>24</v>
      </c>
      <c r="G14" s="60">
        <v>25.6</v>
      </c>
      <c r="H14" s="56">
        <v>330</v>
      </c>
      <c r="I14" s="56">
        <v>1</v>
      </c>
      <c r="J14" s="75">
        <v>110700</v>
      </c>
      <c r="K14" s="76" t="s">
        <v>54</v>
      </c>
      <c r="L14" s="58">
        <v>20.73</v>
      </c>
      <c r="M14" s="57">
        <v>0.44419999999999998</v>
      </c>
      <c r="N14" s="57">
        <v>9.2100000000000009</v>
      </c>
      <c r="P14" s="57">
        <v>32.67</v>
      </c>
      <c r="S14" s="10">
        <v>5150024331</v>
      </c>
      <c r="T14" s="56" t="s">
        <v>24</v>
      </c>
      <c r="U14" s="56">
        <v>330</v>
      </c>
      <c r="V14" s="56">
        <v>1</v>
      </c>
      <c r="W14" s="57">
        <v>41.88</v>
      </c>
      <c r="Y14" s="74"/>
      <c r="Z14" s="57">
        <v>0</v>
      </c>
      <c r="AA14" s="74" t="s">
        <v>58</v>
      </c>
    </row>
  </sheetData>
  <protectedRanges>
    <protectedRange password="8F60" sqref="Z6" name="Calculations_40"/>
  </protectedRanges>
  <mergeCells count="1">
    <mergeCell ref="P5:Q5"/>
  </mergeCells>
  <conditionalFormatting sqref="D1:D6">
    <cfRule type="duplicateValues" dxfId="320" priority="4"/>
  </conditionalFormatting>
  <conditionalFormatting sqref="T6">
    <cfRule type="duplicateValues" dxfId="319" priority="1"/>
  </conditionalFormatting>
  <conditionalFormatting sqref="E1:E6">
    <cfRule type="duplicateValues" dxfId="318" priority="7"/>
  </conditionalFormatting>
  <conditionalFormatting sqref="T1:T5 S1:S6">
    <cfRule type="duplicateValues" dxfId="317" priority="8"/>
  </conditionalFormatting>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FF00"/>
    <pageSetUpPr fitToPage="1"/>
  </sheetPr>
  <dimension ref="A1:T34"/>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337" bestFit="1" customWidth="1"/>
    <col min="7" max="7" width="8.44140625" style="337" bestFit="1" customWidth="1"/>
    <col min="8" max="8" width="7.44140625" style="337" bestFit="1" customWidth="1"/>
    <col min="9" max="9" width="9.33203125" style="337"/>
    <col min="10" max="10" width="22" style="337" bestFit="1" customWidth="1"/>
    <col min="11" max="11" width="20.6640625" style="337" customWidth="1"/>
    <col min="12" max="12" width="21.6640625" style="337" customWidth="1"/>
    <col min="13" max="13" width="20.6640625" style="337" customWidth="1"/>
    <col min="14" max="14" width="10.33203125" style="58" bestFit="1" customWidth="1"/>
    <col min="15" max="16" width="8.5546875" style="336" bestFit="1" customWidth="1"/>
    <col min="17" max="17" width="5.6640625" style="59" customWidth="1"/>
    <col min="18" max="18" width="16" style="336" bestFit="1" customWidth="1"/>
    <col min="19" max="19" width="15.6640625" style="336" bestFit="1" customWidth="1"/>
    <col min="20" max="20" width="6.5546875" style="337"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t="s">
        <v>1564</v>
      </c>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1565</v>
      </c>
      <c r="L6" s="16" t="s">
        <v>30</v>
      </c>
      <c r="M6" s="15" t="s">
        <v>31</v>
      </c>
      <c r="N6" s="24" t="s">
        <v>28</v>
      </c>
      <c r="O6" s="20" t="s">
        <v>12</v>
      </c>
      <c r="P6" s="20" t="s">
        <v>13</v>
      </c>
      <c r="Q6" s="19"/>
      <c r="R6" s="20" t="s">
        <v>16</v>
      </c>
      <c r="S6" s="22" t="s">
        <v>17</v>
      </c>
      <c r="T6" s="15" t="s">
        <v>7</v>
      </c>
    </row>
    <row r="7" spans="1:20" ht="41.4" x14ac:dyDescent="0.3">
      <c r="A7" s="265" t="s">
        <v>1566</v>
      </c>
      <c r="B7" s="265" t="s">
        <v>1567</v>
      </c>
      <c r="C7" s="10">
        <v>48210</v>
      </c>
      <c r="D7" s="337" t="s">
        <v>24</v>
      </c>
      <c r="E7" s="337">
        <v>25.44</v>
      </c>
      <c r="F7" s="337">
        <f>E7+2</f>
        <v>27.44</v>
      </c>
      <c r="G7" s="337">
        <v>96</v>
      </c>
      <c r="H7" s="337">
        <v>4.24</v>
      </c>
      <c r="I7" s="337">
        <v>100022</v>
      </c>
      <c r="J7" s="73" t="s">
        <v>1568</v>
      </c>
      <c r="K7" s="525">
        <v>84.55</v>
      </c>
      <c r="N7" s="58">
        <v>12</v>
      </c>
      <c r="O7" s="336">
        <v>1.6629</v>
      </c>
      <c r="P7" s="336">
        <v>19.95</v>
      </c>
      <c r="R7" s="526">
        <f>P7</f>
        <v>19.95</v>
      </c>
    </row>
    <row r="8" spans="1:20" ht="41.4" x14ac:dyDescent="0.3">
      <c r="A8" s="265" t="s">
        <v>1566</v>
      </c>
      <c r="B8" s="265" t="s">
        <v>1569</v>
      </c>
      <c r="C8" s="10">
        <v>66256</v>
      </c>
      <c r="D8" s="337" t="s">
        <v>24</v>
      </c>
      <c r="E8" s="337">
        <v>16.88</v>
      </c>
      <c r="F8" s="337">
        <f t="shared" ref="F8:F34" si="0">E8+2</f>
        <v>18.88</v>
      </c>
      <c r="G8" s="337">
        <v>60</v>
      </c>
      <c r="H8" s="337">
        <v>4.5</v>
      </c>
      <c r="I8" s="337">
        <v>100022</v>
      </c>
      <c r="J8" s="73" t="s">
        <v>1568</v>
      </c>
      <c r="K8" s="525">
        <v>46.31</v>
      </c>
      <c r="N8" s="58">
        <v>7.5</v>
      </c>
      <c r="O8" s="336">
        <v>1.6629</v>
      </c>
      <c r="P8" s="336">
        <v>12.47</v>
      </c>
      <c r="R8" s="526">
        <f t="shared" ref="R8:R34" si="1">P8</f>
        <v>12.47</v>
      </c>
    </row>
    <row r="9" spans="1:20" ht="41.4" x14ac:dyDescent="0.3">
      <c r="A9" s="265" t="s">
        <v>1566</v>
      </c>
      <c r="B9" s="265" t="s">
        <v>1570</v>
      </c>
      <c r="C9" s="10">
        <v>66257</v>
      </c>
      <c r="D9" s="337" t="s">
        <v>24</v>
      </c>
      <c r="E9" s="337">
        <v>16.88</v>
      </c>
      <c r="F9" s="337">
        <f t="shared" si="0"/>
        <v>18.88</v>
      </c>
      <c r="G9" s="337">
        <v>60</v>
      </c>
      <c r="H9" s="337">
        <v>4.5</v>
      </c>
      <c r="I9" s="337">
        <v>100022</v>
      </c>
      <c r="J9" s="73" t="s">
        <v>1568</v>
      </c>
      <c r="K9" s="525">
        <v>49.81</v>
      </c>
      <c r="N9" s="58">
        <v>7.5</v>
      </c>
      <c r="O9" s="336">
        <v>1.6629</v>
      </c>
      <c r="P9" s="336">
        <v>12.47</v>
      </c>
      <c r="R9" s="526">
        <f t="shared" si="1"/>
        <v>12.47</v>
      </c>
    </row>
    <row r="10" spans="1:20" ht="41.4" x14ac:dyDescent="0.3">
      <c r="A10" s="265" t="s">
        <v>1566</v>
      </c>
      <c r="B10" s="265" t="s">
        <v>1571</v>
      </c>
      <c r="C10" s="10">
        <v>74016</v>
      </c>
      <c r="D10" s="337" t="s">
        <v>24</v>
      </c>
      <c r="E10" s="337">
        <v>27.25</v>
      </c>
      <c r="F10" s="337">
        <f t="shared" si="0"/>
        <v>29.25</v>
      </c>
      <c r="G10" s="337">
        <v>80</v>
      </c>
      <c r="H10" s="337">
        <v>5.45</v>
      </c>
      <c r="I10" s="337">
        <v>100022</v>
      </c>
      <c r="J10" s="73" t="s">
        <v>1568</v>
      </c>
      <c r="K10" s="525">
        <v>51.58</v>
      </c>
      <c r="N10" s="58">
        <v>10</v>
      </c>
      <c r="O10" s="336">
        <v>1.6629</v>
      </c>
      <c r="P10" s="336">
        <v>16.63</v>
      </c>
      <c r="R10" s="526">
        <f t="shared" si="1"/>
        <v>16.63</v>
      </c>
    </row>
    <row r="11" spans="1:20" ht="41.4" x14ac:dyDescent="0.3">
      <c r="A11" s="265" t="s">
        <v>1566</v>
      </c>
      <c r="B11" s="265" t="s">
        <v>1572</v>
      </c>
      <c r="C11" s="10">
        <v>74331</v>
      </c>
      <c r="D11" s="337" t="s">
        <v>24</v>
      </c>
      <c r="E11" s="337">
        <v>31.2</v>
      </c>
      <c r="F11" s="337">
        <f t="shared" si="0"/>
        <v>33.200000000000003</v>
      </c>
      <c r="G11" s="337">
        <v>96</v>
      </c>
      <c r="H11" s="337">
        <v>5.2</v>
      </c>
      <c r="I11" s="337">
        <v>100022</v>
      </c>
      <c r="J11" s="73" t="s">
        <v>1568</v>
      </c>
      <c r="K11" s="525">
        <v>64.62</v>
      </c>
      <c r="N11" s="58">
        <v>12</v>
      </c>
      <c r="O11" s="336">
        <v>1.6629</v>
      </c>
      <c r="P11" s="336">
        <v>19.95</v>
      </c>
      <c r="R11" s="526">
        <f t="shared" si="1"/>
        <v>19.95</v>
      </c>
    </row>
    <row r="12" spans="1:20" ht="41.4" x14ac:dyDescent="0.3">
      <c r="A12" s="265" t="s">
        <v>1566</v>
      </c>
      <c r="B12" s="265" t="s">
        <v>1573</v>
      </c>
      <c r="C12" s="10">
        <v>74809</v>
      </c>
      <c r="D12" s="337" t="s">
        <v>24</v>
      </c>
      <c r="E12" s="337">
        <v>19.43</v>
      </c>
      <c r="F12" s="337">
        <f t="shared" si="0"/>
        <v>21.43</v>
      </c>
      <c r="G12" s="337">
        <v>100</v>
      </c>
      <c r="H12" s="337">
        <v>3.36</v>
      </c>
      <c r="I12" s="337">
        <v>100022</v>
      </c>
      <c r="J12" s="73" t="s">
        <v>1568</v>
      </c>
      <c r="K12" s="525">
        <v>49.09</v>
      </c>
      <c r="N12" s="58">
        <v>3.81</v>
      </c>
      <c r="O12" s="336">
        <v>1.6629</v>
      </c>
      <c r="P12" s="336">
        <v>6.34</v>
      </c>
      <c r="R12" s="526">
        <f t="shared" si="1"/>
        <v>6.34</v>
      </c>
    </row>
    <row r="13" spans="1:20" ht="41.4" x14ac:dyDescent="0.3">
      <c r="A13" s="265" t="s">
        <v>1566</v>
      </c>
      <c r="B13" s="10" t="s">
        <v>1574</v>
      </c>
      <c r="C13" s="10">
        <v>74810</v>
      </c>
      <c r="D13" s="337" t="s">
        <v>24</v>
      </c>
      <c r="E13" s="337">
        <v>19.43</v>
      </c>
      <c r="F13" s="337">
        <f t="shared" si="0"/>
        <v>21.43</v>
      </c>
      <c r="G13" s="337">
        <v>100</v>
      </c>
      <c r="H13" s="337">
        <v>3.36</v>
      </c>
      <c r="I13" s="337">
        <v>100022</v>
      </c>
      <c r="J13" s="73" t="s">
        <v>1568</v>
      </c>
      <c r="K13" s="525">
        <v>50.39</v>
      </c>
      <c r="N13" s="58">
        <v>3.81</v>
      </c>
      <c r="O13" s="336">
        <v>1.6629</v>
      </c>
      <c r="P13" s="336">
        <v>6.34</v>
      </c>
      <c r="R13" s="526">
        <f t="shared" si="1"/>
        <v>6.34</v>
      </c>
    </row>
    <row r="14" spans="1:20" ht="41.4" x14ac:dyDescent="0.3">
      <c r="A14" s="265" t="s">
        <v>1566</v>
      </c>
      <c r="B14" s="10" t="s">
        <v>1575</v>
      </c>
      <c r="C14" s="10">
        <v>74811</v>
      </c>
      <c r="D14" s="337" t="s">
        <v>24</v>
      </c>
      <c r="E14" s="337">
        <v>16.05</v>
      </c>
      <c r="F14" s="337">
        <f t="shared" si="0"/>
        <v>18.05</v>
      </c>
      <c r="G14" s="337">
        <v>48</v>
      </c>
      <c r="H14" s="337">
        <v>5.35</v>
      </c>
      <c r="I14" s="337">
        <v>100022</v>
      </c>
      <c r="J14" s="73" t="s">
        <v>1568</v>
      </c>
      <c r="K14" s="525">
        <v>39.89</v>
      </c>
      <c r="N14" s="58">
        <v>6</v>
      </c>
      <c r="O14" s="336">
        <v>1.6629</v>
      </c>
      <c r="P14" s="336">
        <v>9.98</v>
      </c>
      <c r="R14" s="526">
        <f t="shared" si="1"/>
        <v>9.98</v>
      </c>
    </row>
    <row r="15" spans="1:20" ht="41.4" x14ac:dyDescent="0.3">
      <c r="A15" s="265" t="s">
        <v>1566</v>
      </c>
      <c r="B15" s="10" t="s">
        <v>1576</v>
      </c>
      <c r="C15" s="10">
        <v>74815</v>
      </c>
      <c r="D15" s="337" t="s">
        <v>24</v>
      </c>
      <c r="E15" s="337">
        <v>19.829999999999998</v>
      </c>
      <c r="F15" s="337">
        <f t="shared" si="0"/>
        <v>21.83</v>
      </c>
      <c r="G15" s="337">
        <v>60</v>
      </c>
      <c r="H15" s="337">
        <v>5.29</v>
      </c>
      <c r="I15" s="337">
        <v>100022</v>
      </c>
      <c r="J15" s="73" t="s">
        <v>1568</v>
      </c>
      <c r="K15" s="525">
        <v>53.37</v>
      </c>
      <c r="N15" s="58">
        <v>6.41</v>
      </c>
      <c r="O15" s="336">
        <v>1.6629</v>
      </c>
      <c r="P15" s="336">
        <v>10.66</v>
      </c>
      <c r="R15" s="526">
        <f t="shared" si="1"/>
        <v>10.66</v>
      </c>
    </row>
    <row r="16" spans="1:20" ht="41.4" x14ac:dyDescent="0.3">
      <c r="A16" s="265" t="s">
        <v>1566</v>
      </c>
      <c r="B16" s="10" t="s">
        <v>1577</v>
      </c>
      <c r="C16" s="10">
        <v>74816</v>
      </c>
      <c r="D16" s="337" t="s">
        <v>24</v>
      </c>
      <c r="E16" s="337">
        <v>31.2</v>
      </c>
      <c r="F16" s="337">
        <f t="shared" si="0"/>
        <v>33.200000000000003</v>
      </c>
      <c r="G16" s="337">
        <v>96</v>
      </c>
      <c r="H16" s="337">
        <v>5.2</v>
      </c>
      <c r="I16" s="337">
        <v>100022</v>
      </c>
      <c r="J16" s="73" t="s">
        <v>1568</v>
      </c>
      <c r="K16" s="525">
        <v>69.92</v>
      </c>
      <c r="N16" s="58">
        <v>12</v>
      </c>
      <c r="O16" s="336">
        <v>1.6629</v>
      </c>
      <c r="P16" s="336">
        <v>19.95</v>
      </c>
      <c r="R16" s="526">
        <f t="shared" si="1"/>
        <v>19.95</v>
      </c>
    </row>
    <row r="17" spans="1:18" ht="41.4" x14ac:dyDescent="0.3">
      <c r="A17" s="265" t="s">
        <v>1566</v>
      </c>
      <c r="B17" s="10" t="s">
        <v>1576</v>
      </c>
      <c r="C17" s="10">
        <v>78915</v>
      </c>
      <c r="D17" s="337" t="s">
        <v>24</v>
      </c>
      <c r="E17" s="337">
        <v>19.829999999999998</v>
      </c>
      <c r="F17" s="337">
        <f t="shared" si="0"/>
        <v>21.83</v>
      </c>
      <c r="G17" s="337">
        <v>60</v>
      </c>
      <c r="H17" s="337">
        <v>5.29</v>
      </c>
      <c r="I17" s="337">
        <v>100022</v>
      </c>
      <c r="J17" s="73" t="s">
        <v>1568</v>
      </c>
      <c r="K17" s="525">
        <v>53.37</v>
      </c>
      <c r="N17" s="58">
        <v>6.41</v>
      </c>
      <c r="O17" s="336">
        <v>1.6629</v>
      </c>
      <c r="P17" s="336">
        <v>10.66</v>
      </c>
      <c r="R17" s="526">
        <f t="shared" si="1"/>
        <v>10.66</v>
      </c>
    </row>
    <row r="18" spans="1:18" ht="41.4" x14ac:dyDescent="0.3">
      <c r="A18" s="265" t="s">
        <v>1566</v>
      </c>
      <c r="B18" s="10" t="s">
        <v>1578</v>
      </c>
      <c r="C18" s="10">
        <v>78948</v>
      </c>
      <c r="D18" s="337" t="s">
        <v>24</v>
      </c>
      <c r="E18" s="337">
        <v>19.829999999999998</v>
      </c>
      <c r="F18" s="337">
        <f t="shared" si="0"/>
        <v>21.83</v>
      </c>
      <c r="G18" s="337">
        <v>60</v>
      </c>
      <c r="H18" s="337">
        <v>5.29</v>
      </c>
      <c r="I18" s="337">
        <v>100022</v>
      </c>
      <c r="J18" s="73" t="s">
        <v>1568</v>
      </c>
      <c r="K18" s="525">
        <v>49.22</v>
      </c>
      <c r="N18" s="58">
        <v>6.41</v>
      </c>
      <c r="O18" s="336">
        <v>1.6629</v>
      </c>
      <c r="P18" s="336">
        <v>10.66</v>
      </c>
      <c r="R18" s="526">
        <f t="shared" si="1"/>
        <v>10.66</v>
      </c>
    </row>
    <row r="19" spans="1:18" ht="41.4" x14ac:dyDescent="0.3">
      <c r="A19" s="265" t="s">
        <v>1566</v>
      </c>
      <c r="B19" s="10" t="s">
        <v>1579</v>
      </c>
      <c r="C19" s="10">
        <v>78951</v>
      </c>
      <c r="D19" s="337" t="s">
        <v>24</v>
      </c>
      <c r="E19" s="337">
        <v>28.61</v>
      </c>
      <c r="F19" s="337">
        <f t="shared" si="0"/>
        <v>30.61</v>
      </c>
      <c r="G19" s="337">
        <v>84</v>
      </c>
      <c r="H19" s="337">
        <v>5.45</v>
      </c>
      <c r="I19" s="337">
        <v>100022</v>
      </c>
      <c r="J19" s="73" t="s">
        <v>1568</v>
      </c>
      <c r="K19" s="525">
        <v>70.069999999999993</v>
      </c>
      <c r="N19" s="58">
        <v>10.5</v>
      </c>
      <c r="O19" s="336">
        <v>1.6629</v>
      </c>
      <c r="P19" s="336">
        <v>17.46</v>
      </c>
      <c r="R19" s="526">
        <f t="shared" si="1"/>
        <v>17.46</v>
      </c>
    </row>
    <row r="20" spans="1:18" ht="41.4" x14ac:dyDescent="0.3">
      <c r="A20" s="265" t="s">
        <v>1566</v>
      </c>
      <c r="B20" s="10" t="s">
        <v>1580</v>
      </c>
      <c r="C20" s="10">
        <v>78952</v>
      </c>
      <c r="D20" s="337" t="s">
        <v>24</v>
      </c>
      <c r="E20" s="337">
        <v>28.61</v>
      </c>
      <c r="F20" s="337">
        <f t="shared" si="0"/>
        <v>30.61</v>
      </c>
      <c r="G20" s="337">
        <v>84</v>
      </c>
      <c r="H20" s="337">
        <v>5.45</v>
      </c>
      <c r="I20" s="337">
        <v>100022</v>
      </c>
      <c r="J20" s="73" t="s">
        <v>1568</v>
      </c>
      <c r="K20" s="525">
        <v>67.12</v>
      </c>
      <c r="N20" s="58">
        <v>10.5</v>
      </c>
      <c r="O20" s="336">
        <v>1.6629</v>
      </c>
      <c r="P20" s="336">
        <v>17.46</v>
      </c>
      <c r="R20" s="526">
        <f t="shared" si="1"/>
        <v>17.46</v>
      </c>
    </row>
    <row r="21" spans="1:18" ht="41.4" x14ac:dyDescent="0.3">
      <c r="A21" s="265" t="s">
        <v>1566</v>
      </c>
      <c r="B21" s="10" t="s">
        <v>1581</v>
      </c>
      <c r="C21" s="10">
        <v>78955</v>
      </c>
      <c r="D21" s="337" t="s">
        <v>24</v>
      </c>
      <c r="E21" s="337">
        <v>19.5</v>
      </c>
      <c r="F21" s="337">
        <f t="shared" si="0"/>
        <v>21.5</v>
      </c>
      <c r="G21" s="337">
        <v>60</v>
      </c>
      <c r="H21" s="337">
        <v>5.2</v>
      </c>
      <c r="I21" s="337">
        <v>100022</v>
      </c>
      <c r="J21" s="73" t="s">
        <v>1568</v>
      </c>
      <c r="K21" s="525">
        <v>46.25</v>
      </c>
      <c r="N21" s="58">
        <v>7.5</v>
      </c>
      <c r="O21" s="336">
        <v>1.6629</v>
      </c>
      <c r="P21" s="336">
        <v>12.47</v>
      </c>
      <c r="R21" s="526">
        <f t="shared" si="1"/>
        <v>12.47</v>
      </c>
    </row>
    <row r="22" spans="1:18" ht="41.4" x14ac:dyDescent="0.3">
      <c r="A22" s="265" t="s">
        <v>1566</v>
      </c>
      <c r="B22" s="10" t="s">
        <v>1582</v>
      </c>
      <c r="C22" s="10">
        <v>78956</v>
      </c>
      <c r="D22" s="337" t="s">
        <v>24</v>
      </c>
      <c r="E22" s="337">
        <v>19.5</v>
      </c>
      <c r="F22" s="337">
        <f t="shared" si="0"/>
        <v>21.5</v>
      </c>
      <c r="G22" s="337">
        <v>60</v>
      </c>
      <c r="H22" s="337">
        <v>5.2</v>
      </c>
      <c r="I22" s="337">
        <v>100022</v>
      </c>
      <c r="J22" s="73" t="s">
        <v>1568</v>
      </c>
      <c r="K22" s="525">
        <v>50.3</v>
      </c>
      <c r="N22" s="58">
        <v>7.5</v>
      </c>
      <c r="O22" s="336">
        <v>1.6629</v>
      </c>
      <c r="P22" s="336">
        <v>12.47</v>
      </c>
      <c r="R22" s="526">
        <f t="shared" si="1"/>
        <v>12.47</v>
      </c>
    </row>
    <row r="23" spans="1:18" ht="41.4" x14ac:dyDescent="0.3">
      <c r="A23" s="265" t="s">
        <v>1566</v>
      </c>
      <c r="B23" s="10" t="s">
        <v>1583</v>
      </c>
      <c r="C23" s="10">
        <v>78972</v>
      </c>
      <c r="D23" s="337" t="s">
        <v>24</v>
      </c>
      <c r="E23" s="337">
        <v>28.61</v>
      </c>
      <c r="F23" s="337">
        <f t="shared" si="0"/>
        <v>30.61</v>
      </c>
      <c r="G23" s="337">
        <v>84</v>
      </c>
      <c r="H23" s="337">
        <v>5.45</v>
      </c>
      <c r="I23" s="337">
        <v>100022</v>
      </c>
      <c r="J23" s="73" t="s">
        <v>1568</v>
      </c>
      <c r="K23" s="525">
        <v>68.66</v>
      </c>
      <c r="N23" s="58">
        <v>8.98</v>
      </c>
      <c r="O23" s="336">
        <v>1.6629</v>
      </c>
      <c r="P23" s="336">
        <v>14.53</v>
      </c>
      <c r="R23" s="526">
        <f t="shared" si="1"/>
        <v>14.53</v>
      </c>
    </row>
    <row r="24" spans="1:18" ht="41.4" x14ac:dyDescent="0.3">
      <c r="A24" s="265" t="s">
        <v>1566</v>
      </c>
      <c r="B24" s="10" t="s">
        <v>1584</v>
      </c>
      <c r="C24" s="10">
        <v>78973</v>
      </c>
      <c r="D24" s="337" t="s">
        <v>24</v>
      </c>
      <c r="E24" s="337">
        <v>28.61</v>
      </c>
      <c r="F24" s="337">
        <f t="shared" si="0"/>
        <v>30.61</v>
      </c>
      <c r="G24" s="337">
        <v>84</v>
      </c>
      <c r="H24" s="337">
        <v>5.45</v>
      </c>
      <c r="I24" s="337">
        <v>100022</v>
      </c>
      <c r="J24" s="73" t="s">
        <v>1568</v>
      </c>
      <c r="K24" s="525">
        <v>70.959999999999994</v>
      </c>
      <c r="N24" s="58">
        <v>8.98</v>
      </c>
      <c r="O24" s="336">
        <v>1.6629</v>
      </c>
      <c r="P24" s="336">
        <v>14.93</v>
      </c>
      <c r="R24" s="526">
        <f t="shared" si="1"/>
        <v>14.93</v>
      </c>
    </row>
    <row r="25" spans="1:18" ht="41.4" x14ac:dyDescent="0.3">
      <c r="A25" s="265" t="s">
        <v>1566</v>
      </c>
      <c r="B25" s="10" t="s">
        <v>1585</v>
      </c>
      <c r="C25" s="10">
        <v>78976</v>
      </c>
      <c r="D25" s="337" t="s">
        <v>24</v>
      </c>
      <c r="E25" s="337">
        <v>18.66</v>
      </c>
      <c r="F25" s="337">
        <f t="shared" si="0"/>
        <v>20.66</v>
      </c>
      <c r="G25" s="337">
        <v>96</v>
      </c>
      <c r="H25" s="337">
        <v>3.11</v>
      </c>
      <c r="I25" s="337">
        <v>100022</v>
      </c>
      <c r="J25" s="73" t="s">
        <v>1568</v>
      </c>
      <c r="K25" s="525">
        <v>44.89</v>
      </c>
      <c r="N25" s="58">
        <v>6</v>
      </c>
      <c r="O25" s="336">
        <v>1.6629</v>
      </c>
      <c r="P25" s="336">
        <v>9.98</v>
      </c>
      <c r="R25" s="526">
        <f t="shared" si="1"/>
        <v>9.98</v>
      </c>
    </row>
    <row r="26" spans="1:18" ht="41.4" x14ac:dyDescent="0.3">
      <c r="A26" s="265" t="s">
        <v>1566</v>
      </c>
      <c r="B26" s="10" t="s">
        <v>1586</v>
      </c>
      <c r="C26" s="10">
        <v>78977</v>
      </c>
      <c r="D26" s="337" t="s">
        <v>24</v>
      </c>
      <c r="E26" s="337">
        <v>18.66</v>
      </c>
      <c r="F26" s="337">
        <f t="shared" si="0"/>
        <v>20.66</v>
      </c>
      <c r="G26" s="337">
        <v>96</v>
      </c>
      <c r="H26" s="337">
        <v>3.11</v>
      </c>
      <c r="I26" s="337">
        <v>100022</v>
      </c>
      <c r="J26" s="73" t="s">
        <v>1568</v>
      </c>
      <c r="K26" s="525">
        <v>47.89</v>
      </c>
      <c r="N26" s="58">
        <v>6</v>
      </c>
      <c r="O26" s="336">
        <v>1.6629</v>
      </c>
      <c r="P26" s="336">
        <v>9.98</v>
      </c>
      <c r="R26" s="526">
        <f t="shared" si="1"/>
        <v>9.98</v>
      </c>
    </row>
    <row r="27" spans="1:18" ht="41.4" x14ac:dyDescent="0.3">
      <c r="A27" s="265" t="s">
        <v>1566</v>
      </c>
      <c r="B27" s="10" t="s">
        <v>1587</v>
      </c>
      <c r="C27" s="10">
        <v>78979</v>
      </c>
      <c r="D27" s="337" t="s">
        <v>24</v>
      </c>
      <c r="E27" s="337">
        <v>16.5</v>
      </c>
      <c r="F27" s="337">
        <f t="shared" si="0"/>
        <v>18.5</v>
      </c>
      <c r="G27" s="337">
        <v>96</v>
      </c>
      <c r="H27" s="337">
        <v>2.75</v>
      </c>
      <c r="I27" s="337">
        <v>100022</v>
      </c>
      <c r="J27" s="73" t="s">
        <v>1568</v>
      </c>
      <c r="K27" s="525">
        <v>40.54</v>
      </c>
      <c r="N27" s="58">
        <v>2.0099999999999998</v>
      </c>
      <c r="O27" s="336">
        <v>1.6629</v>
      </c>
      <c r="P27" s="336">
        <v>3.34</v>
      </c>
      <c r="R27" s="526">
        <f t="shared" si="1"/>
        <v>3.34</v>
      </c>
    </row>
    <row r="28" spans="1:18" ht="41.4" x14ac:dyDescent="0.3">
      <c r="A28" s="265" t="s">
        <v>1566</v>
      </c>
      <c r="B28" s="10" t="s">
        <v>1588</v>
      </c>
      <c r="C28" s="10">
        <v>78981</v>
      </c>
      <c r="D28" s="337" t="s">
        <v>24</v>
      </c>
      <c r="E28" s="337">
        <v>18.420000000000002</v>
      </c>
      <c r="F28" s="337">
        <f t="shared" si="0"/>
        <v>20.420000000000002</v>
      </c>
      <c r="G28" s="337">
        <v>96</v>
      </c>
      <c r="H28" s="337">
        <v>3.07</v>
      </c>
      <c r="I28" s="337">
        <v>100022</v>
      </c>
      <c r="J28" s="73" t="s">
        <v>1568</v>
      </c>
      <c r="K28" s="525">
        <v>46.78</v>
      </c>
      <c r="N28" s="58">
        <v>3.18</v>
      </c>
      <c r="O28" s="336">
        <v>1.6629</v>
      </c>
      <c r="P28" s="336">
        <v>5.29</v>
      </c>
      <c r="R28" s="526">
        <f t="shared" si="1"/>
        <v>5.29</v>
      </c>
    </row>
    <row r="29" spans="1:18" ht="41.4" x14ac:dyDescent="0.3">
      <c r="A29" s="265" t="s">
        <v>1566</v>
      </c>
      <c r="B29" s="10" t="s">
        <v>1589</v>
      </c>
      <c r="C29" s="10">
        <v>78982</v>
      </c>
      <c r="D29" s="337" t="s">
        <v>24</v>
      </c>
      <c r="E29" s="337">
        <v>18.420000000000002</v>
      </c>
      <c r="F29" s="337">
        <f t="shared" si="0"/>
        <v>20.420000000000002</v>
      </c>
      <c r="G29" s="337">
        <v>96</v>
      </c>
      <c r="H29" s="337">
        <v>3.07</v>
      </c>
      <c r="I29" s="337">
        <v>100022</v>
      </c>
      <c r="J29" s="73" t="s">
        <v>1568</v>
      </c>
      <c r="K29" s="525">
        <v>51.02</v>
      </c>
      <c r="N29" s="58">
        <v>3.18</v>
      </c>
      <c r="O29" s="336">
        <v>1.6629</v>
      </c>
      <c r="P29" s="336">
        <v>5.29</v>
      </c>
      <c r="R29" s="526">
        <f t="shared" si="1"/>
        <v>5.29</v>
      </c>
    </row>
    <row r="30" spans="1:18" ht="41.4" x14ac:dyDescent="0.3">
      <c r="A30" s="265" t="s">
        <v>1566</v>
      </c>
      <c r="B30" s="10" t="s">
        <v>1590</v>
      </c>
      <c r="C30" s="10">
        <v>80125</v>
      </c>
      <c r="D30" s="337" t="s">
        <v>24</v>
      </c>
      <c r="E30" s="337">
        <v>27.25</v>
      </c>
      <c r="F30" s="337">
        <f t="shared" si="0"/>
        <v>29.25</v>
      </c>
      <c r="G30" s="337">
        <v>80</v>
      </c>
      <c r="H30" s="337">
        <v>5.45</v>
      </c>
      <c r="I30" s="337">
        <v>100022</v>
      </c>
      <c r="J30" s="73" t="s">
        <v>1568</v>
      </c>
      <c r="K30" s="525">
        <v>56</v>
      </c>
      <c r="N30" s="58">
        <v>8.6999999999999993</v>
      </c>
      <c r="O30" s="336">
        <v>1.6629</v>
      </c>
      <c r="P30" s="336">
        <v>14.47</v>
      </c>
      <c r="R30" s="526">
        <f t="shared" si="1"/>
        <v>14.47</v>
      </c>
    </row>
    <row r="31" spans="1:18" ht="41.4" x14ac:dyDescent="0.3">
      <c r="A31" s="265" t="s">
        <v>1566</v>
      </c>
      <c r="B31" s="10" t="s">
        <v>1591</v>
      </c>
      <c r="C31" s="10">
        <v>82010</v>
      </c>
      <c r="D31" s="337" t="s">
        <v>24</v>
      </c>
      <c r="E31" s="337">
        <v>19.690000000000001</v>
      </c>
      <c r="F31" s="337">
        <f t="shared" si="0"/>
        <v>21.69</v>
      </c>
      <c r="G31" s="337">
        <v>60</v>
      </c>
      <c r="H31" s="337">
        <v>5.25</v>
      </c>
      <c r="I31" s="337">
        <v>100022</v>
      </c>
      <c r="J31" s="73" t="s">
        <v>1568</v>
      </c>
      <c r="K31" s="525">
        <v>52.51</v>
      </c>
      <c r="N31" s="58">
        <v>7.01</v>
      </c>
      <c r="O31" s="336">
        <v>1.6629</v>
      </c>
      <c r="P31" s="336">
        <v>11.66</v>
      </c>
      <c r="R31" s="526">
        <f t="shared" si="1"/>
        <v>11.66</v>
      </c>
    </row>
    <row r="32" spans="1:18" ht="41.4" x14ac:dyDescent="0.3">
      <c r="A32" s="265" t="s">
        <v>1566</v>
      </c>
      <c r="B32" s="10" t="s">
        <v>1592</v>
      </c>
      <c r="C32" s="10">
        <v>82015</v>
      </c>
      <c r="D32" s="337" t="s">
        <v>24</v>
      </c>
      <c r="E32" s="337">
        <v>19.690000000000001</v>
      </c>
      <c r="F32" s="337">
        <f t="shared" si="0"/>
        <v>21.69</v>
      </c>
      <c r="G32" s="337">
        <v>60</v>
      </c>
      <c r="H32" s="337">
        <v>5.25</v>
      </c>
      <c r="I32" s="337">
        <v>100022</v>
      </c>
      <c r="J32" s="73" t="s">
        <v>1568</v>
      </c>
      <c r="K32" s="525">
        <v>56.56</v>
      </c>
      <c r="N32" s="58">
        <v>7.01</v>
      </c>
      <c r="O32" s="336">
        <v>1.6629</v>
      </c>
      <c r="P32" s="336">
        <v>11.66</v>
      </c>
      <c r="R32" s="526">
        <f t="shared" si="1"/>
        <v>11.66</v>
      </c>
    </row>
    <row r="33" spans="1:18" ht="41.4" x14ac:dyDescent="0.3">
      <c r="A33" s="265" t="s">
        <v>1566</v>
      </c>
      <c r="B33" s="10" t="s">
        <v>1593</v>
      </c>
      <c r="C33" s="10">
        <v>82060</v>
      </c>
      <c r="D33" s="337" t="s">
        <v>24</v>
      </c>
      <c r="E33" s="337">
        <v>15.6</v>
      </c>
      <c r="F33" s="337">
        <f t="shared" si="0"/>
        <v>17.600000000000001</v>
      </c>
      <c r="G33" s="337">
        <v>48</v>
      </c>
      <c r="H33" s="337">
        <v>5.2</v>
      </c>
      <c r="I33" s="337">
        <v>100022</v>
      </c>
      <c r="J33" s="73" t="s">
        <v>1568</v>
      </c>
      <c r="K33" s="525">
        <v>47.63</v>
      </c>
      <c r="N33" s="58">
        <v>6</v>
      </c>
      <c r="O33" s="336">
        <v>1.6629</v>
      </c>
      <c r="P33" s="336">
        <v>9.98</v>
      </c>
      <c r="R33" s="526">
        <f t="shared" si="1"/>
        <v>9.98</v>
      </c>
    </row>
    <row r="34" spans="1:18" ht="41.4" x14ac:dyDescent="0.3">
      <c r="A34" s="265" t="s">
        <v>1566</v>
      </c>
      <c r="B34" s="10" t="s">
        <v>1594</v>
      </c>
      <c r="C34" s="10">
        <v>83060</v>
      </c>
      <c r="D34" s="337" t="s">
        <v>24</v>
      </c>
      <c r="E34" s="337">
        <v>20.399999999999999</v>
      </c>
      <c r="F34" s="337">
        <f t="shared" si="0"/>
        <v>22.4</v>
      </c>
      <c r="G34" s="337">
        <v>96</v>
      </c>
      <c r="H34" s="337">
        <v>3.4</v>
      </c>
      <c r="I34" s="337">
        <v>100022</v>
      </c>
      <c r="J34" s="73" t="s">
        <v>1568</v>
      </c>
      <c r="K34" s="525">
        <v>73.239999999999995</v>
      </c>
      <c r="N34" s="58">
        <v>5.16</v>
      </c>
      <c r="O34" s="336">
        <v>1.6629</v>
      </c>
      <c r="P34" s="336">
        <v>8.58</v>
      </c>
      <c r="R34" s="526">
        <f t="shared" si="1"/>
        <v>8.58</v>
      </c>
    </row>
  </sheetData>
  <protectedRanges>
    <protectedRange password="8F60" sqref="S6" name="Calculations_40"/>
  </protectedRanges>
  <conditionalFormatting sqref="C4:C6">
    <cfRule type="duplicateValues" dxfId="212" priority="3"/>
  </conditionalFormatting>
  <conditionalFormatting sqref="D4:D6">
    <cfRule type="duplicateValues" dxfId="211" priority="4"/>
  </conditionalFormatting>
  <conditionalFormatting sqref="D1:D3">
    <cfRule type="duplicateValues" dxfId="210" priority="1"/>
  </conditionalFormatting>
  <conditionalFormatting sqref="E1:E3">
    <cfRule type="duplicateValues" dxfId="209" priority="2"/>
  </conditionalFormatting>
  <printOptions gridLines="1"/>
  <pageMargins left="0.7" right="0.7" top="0.75" bottom="0.75" header="0.3" footer="0.3"/>
  <pageSetup scale="38" orientation="landscape" horizontalDpi="300" verticalDpi="3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B0F0"/>
  </sheetPr>
  <dimension ref="A1:T29"/>
  <sheetViews>
    <sheetView workbookViewId="0">
      <pane xSplit="3" ySplit="6" topLeftCell="K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22.33203125" style="10" bestFit="1" customWidth="1"/>
    <col min="2" max="2" width="55.6640625" style="10" customWidth="1"/>
    <col min="3" max="3" width="12.88671875" style="10" customWidth="1"/>
    <col min="4" max="6" width="10.33203125" style="529" bestFit="1" customWidth="1"/>
    <col min="7" max="7" width="8.44140625" style="529" bestFit="1" customWidth="1"/>
    <col min="8" max="8" width="7.44140625" style="529" bestFit="1" customWidth="1"/>
    <col min="9" max="9" width="9.33203125" style="529"/>
    <col min="10" max="10" width="36"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44.554687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1697</v>
      </c>
      <c r="L6" s="16" t="s">
        <v>1698</v>
      </c>
      <c r="M6" s="15" t="s">
        <v>1699</v>
      </c>
      <c r="N6" s="24" t="s">
        <v>28</v>
      </c>
      <c r="O6" s="20" t="s">
        <v>12</v>
      </c>
      <c r="P6" s="20" t="s">
        <v>13</v>
      </c>
      <c r="Q6" s="19"/>
      <c r="R6" s="20" t="s">
        <v>16</v>
      </c>
      <c r="S6" s="22" t="s">
        <v>17</v>
      </c>
      <c r="T6" s="15" t="s">
        <v>7</v>
      </c>
    </row>
    <row r="7" spans="1:20" x14ac:dyDescent="0.3">
      <c r="A7" s="10" t="s">
        <v>1700</v>
      </c>
      <c r="B7" s="10" t="s">
        <v>1701</v>
      </c>
      <c r="C7" s="10">
        <v>1617</v>
      </c>
      <c r="D7" s="529" t="s">
        <v>24</v>
      </c>
      <c r="E7" s="554">
        <v>23.625</v>
      </c>
      <c r="F7" s="60">
        <v>25.21</v>
      </c>
      <c r="G7" s="529">
        <v>126</v>
      </c>
      <c r="H7" s="555">
        <v>3</v>
      </c>
      <c r="I7" s="529">
        <v>110242</v>
      </c>
      <c r="J7" s="529" t="s">
        <v>1702</v>
      </c>
      <c r="K7" s="528">
        <v>60.94</v>
      </c>
      <c r="L7" s="528">
        <v>59.21</v>
      </c>
      <c r="M7" s="528">
        <v>57.13</v>
      </c>
      <c r="N7" s="58">
        <v>7.8773526112426779</v>
      </c>
      <c r="O7" s="77">
        <v>1.6368</v>
      </c>
      <c r="P7" s="528">
        <v>12.9</v>
      </c>
      <c r="R7" s="528">
        <v>12.9</v>
      </c>
      <c r="S7" s="528">
        <v>0</v>
      </c>
      <c r="T7" s="529" t="s">
        <v>1703</v>
      </c>
    </row>
    <row r="8" spans="1:20" x14ac:dyDescent="0.3">
      <c r="A8" s="10" t="s">
        <v>1700</v>
      </c>
      <c r="B8" s="10" t="s">
        <v>1704</v>
      </c>
      <c r="C8" s="10">
        <v>1618</v>
      </c>
      <c r="D8" s="529" t="s">
        <v>24</v>
      </c>
      <c r="E8" s="554">
        <v>24.412500000000001</v>
      </c>
      <c r="F8" s="60">
        <v>26</v>
      </c>
      <c r="G8" s="529">
        <v>126</v>
      </c>
      <c r="H8" s="555">
        <v>3.1</v>
      </c>
      <c r="I8" s="529">
        <v>110242</v>
      </c>
      <c r="J8" s="529" t="s">
        <v>1702</v>
      </c>
      <c r="K8" s="528">
        <v>66.099999999999994</v>
      </c>
      <c r="L8" s="528">
        <v>64.37</v>
      </c>
      <c r="M8" s="528">
        <v>62.29</v>
      </c>
      <c r="N8" s="58">
        <v>7.8773526112426779</v>
      </c>
      <c r="O8" s="77">
        <v>1.6368</v>
      </c>
      <c r="P8" s="528">
        <v>12.9</v>
      </c>
      <c r="R8" s="528">
        <v>12.9</v>
      </c>
      <c r="S8" s="528">
        <v>0</v>
      </c>
      <c r="T8" s="529" t="s">
        <v>1703</v>
      </c>
    </row>
    <row r="9" spans="1:20" x14ac:dyDescent="0.3">
      <c r="A9" s="10" t="s">
        <v>1700</v>
      </c>
      <c r="B9" s="10" t="s">
        <v>1705</v>
      </c>
      <c r="C9" s="10">
        <v>1621</v>
      </c>
      <c r="D9" s="529" t="s">
        <v>24</v>
      </c>
      <c r="E9" s="554">
        <v>15.75</v>
      </c>
      <c r="F9" s="60">
        <v>17.329999999999998</v>
      </c>
      <c r="G9" s="529">
        <v>126</v>
      </c>
      <c r="H9" s="555">
        <v>2</v>
      </c>
      <c r="I9" s="529">
        <v>110242</v>
      </c>
      <c r="J9" s="529" t="s">
        <v>1702</v>
      </c>
      <c r="K9" s="528">
        <v>59.37</v>
      </c>
      <c r="L9" s="528">
        <v>57.65</v>
      </c>
      <c r="M9" s="528">
        <v>55.56</v>
      </c>
      <c r="N9" s="58">
        <v>7.8773526112426779</v>
      </c>
      <c r="O9" s="77">
        <v>1.6368</v>
      </c>
      <c r="P9" s="528">
        <v>12.9</v>
      </c>
      <c r="R9" s="528">
        <v>12.9</v>
      </c>
      <c r="S9" s="528">
        <v>0</v>
      </c>
      <c r="T9" s="529" t="s">
        <v>1703</v>
      </c>
    </row>
    <row r="10" spans="1:20" x14ac:dyDescent="0.3">
      <c r="A10" s="10" t="s">
        <v>1700</v>
      </c>
      <c r="B10" s="10" t="s">
        <v>1706</v>
      </c>
      <c r="C10" s="10">
        <v>1622</v>
      </c>
      <c r="D10" s="529" t="s">
        <v>24</v>
      </c>
      <c r="E10" s="554">
        <v>16.38</v>
      </c>
      <c r="F10" s="60">
        <v>17.96</v>
      </c>
      <c r="G10" s="529">
        <v>126</v>
      </c>
      <c r="H10" s="555">
        <v>2.08</v>
      </c>
      <c r="I10" s="529">
        <v>110242</v>
      </c>
      <c r="J10" s="529" t="s">
        <v>1702</v>
      </c>
      <c r="K10" s="528">
        <v>64.53</v>
      </c>
      <c r="L10" s="528">
        <v>62.81</v>
      </c>
      <c r="M10" s="528">
        <v>60.72</v>
      </c>
      <c r="N10" s="58">
        <v>7.8773526112426779</v>
      </c>
      <c r="O10" s="77">
        <v>1.6368</v>
      </c>
      <c r="P10" s="528">
        <v>12.9</v>
      </c>
      <c r="R10" s="528">
        <v>12.9</v>
      </c>
      <c r="S10" s="528">
        <v>0</v>
      </c>
      <c r="T10" s="529" t="s">
        <v>1703</v>
      </c>
    </row>
    <row r="11" spans="1:20" x14ac:dyDescent="0.3">
      <c r="A11" s="10" t="s">
        <v>1700</v>
      </c>
      <c r="B11" s="10" t="s">
        <v>1707</v>
      </c>
      <c r="C11" s="208">
        <v>4603</v>
      </c>
      <c r="D11" s="529" t="s">
        <v>24</v>
      </c>
      <c r="E11" s="554">
        <v>30</v>
      </c>
      <c r="F11" s="60">
        <v>31.54</v>
      </c>
      <c r="G11" s="529">
        <v>200</v>
      </c>
      <c r="H11" s="555">
        <v>2.4</v>
      </c>
      <c r="I11" s="529">
        <v>110242</v>
      </c>
      <c r="J11" s="529" t="s">
        <v>1702</v>
      </c>
      <c r="K11" s="528">
        <v>143.34</v>
      </c>
      <c r="L11" s="528">
        <v>140.97</v>
      </c>
      <c r="M11" s="528">
        <v>138.11000000000001</v>
      </c>
      <c r="N11" s="58">
        <v>2.2622460426274458</v>
      </c>
      <c r="O11" s="77">
        <v>1.6368</v>
      </c>
      <c r="P11" s="528">
        <v>3.7028443225726031</v>
      </c>
      <c r="R11" s="528">
        <v>3.7028443225726031</v>
      </c>
      <c r="S11" s="528">
        <v>0</v>
      </c>
      <c r="T11" s="529" t="s">
        <v>1703</v>
      </c>
    </row>
    <row r="12" spans="1:20" x14ac:dyDescent="0.3">
      <c r="A12" s="10" t="s">
        <v>1700</v>
      </c>
      <c r="B12" s="10" t="s">
        <v>1708</v>
      </c>
      <c r="C12" s="208">
        <v>6604</v>
      </c>
      <c r="D12" s="529" t="s">
        <v>24</v>
      </c>
      <c r="E12" s="554">
        <v>19.5</v>
      </c>
      <c r="F12" s="60">
        <v>21.24</v>
      </c>
      <c r="G12" s="529">
        <v>96</v>
      </c>
      <c r="H12" s="555">
        <v>3.25</v>
      </c>
      <c r="I12" s="529">
        <v>110242</v>
      </c>
      <c r="J12" s="529" t="s">
        <v>1702</v>
      </c>
      <c r="K12" s="528">
        <v>67.77</v>
      </c>
      <c r="L12" s="528">
        <v>65.39</v>
      </c>
      <c r="M12" s="528">
        <v>62.53</v>
      </c>
      <c r="N12" s="58">
        <v>2.1687648011965597</v>
      </c>
      <c r="O12" s="77">
        <v>1.6368</v>
      </c>
      <c r="P12" s="528">
        <v>3.549834226598529</v>
      </c>
      <c r="R12" s="528">
        <v>3.549834226598529</v>
      </c>
      <c r="S12" s="528">
        <v>0</v>
      </c>
      <c r="T12" s="529" t="s">
        <v>1703</v>
      </c>
    </row>
    <row r="13" spans="1:20" x14ac:dyDescent="0.3">
      <c r="A13" s="10" t="s">
        <v>1700</v>
      </c>
      <c r="B13" s="10" t="s">
        <v>1709</v>
      </c>
      <c r="C13" s="208">
        <v>6631</v>
      </c>
      <c r="D13" s="529" t="s">
        <v>24</v>
      </c>
      <c r="E13" s="554">
        <v>23.400000000000002</v>
      </c>
      <c r="F13" s="60">
        <v>25.14</v>
      </c>
      <c r="G13" s="529">
        <v>72</v>
      </c>
      <c r="H13" s="555">
        <v>5.2</v>
      </c>
      <c r="I13" s="529">
        <v>110242</v>
      </c>
      <c r="J13" s="529" t="s">
        <v>1702</v>
      </c>
      <c r="K13" s="528">
        <v>85.07</v>
      </c>
      <c r="L13" s="528">
        <v>82.7</v>
      </c>
      <c r="M13" s="528">
        <v>79.84</v>
      </c>
      <c r="N13" s="58">
        <v>3.259379284556899</v>
      </c>
      <c r="O13" s="77">
        <v>1.6368</v>
      </c>
      <c r="P13" s="528">
        <v>5.34</v>
      </c>
      <c r="R13" s="528">
        <v>5.34</v>
      </c>
      <c r="S13" s="528">
        <v>0</v>
      </c>
      <c r="T13" s="529" t="s">
        <v>1703</v>
      </c>
    </row>
    <row r="14" spans="1:20" x14ac:dyDescent="0.3">
      <c r="A14" s="10" t="s">
        <v>1700</v>
      </c>
      <c r="B14" s="10" t="s">
        <v>1710</v>
      </c>
      <c r="C14" s="208">
        <v>6633</v>
      </c>
      <c r="D14" s="529" t="s">
        <v>24</v>
      </c>
      <c r="E14" s="554">
        <v>21.150000000000002</v>
      </c>
      <c r="F14" s="60">
        <v>22.89</v>
      </c>
      <c r="G14" s="529">
        <v>144</v>
      </c>
      <c r="H14" s="555">
        <v>2.35</v>
      </c>
      <c r="I14" s="529">
        <v>110242</v>
      </c>
      <c r="J14" s="529" t="s">
        <v>1702</v>
      </c>
      <c r="K14" s="528">
        <v>96.16</v>
      </c>
      <c r="L14" s="528">
        <v>93.79</v>
      </c>
      <c r="M14" s="528">
        <v>90.93</v>
      </c>
      <c r="N14" s="58">
        <v>3.259379284556899</v>
      </c>
      <c r="O14" s="77">
        <v>1.6368</v>
      </c>
      <c r="P14" s="528">
        <v>5.34</v>
      </c>
      <c r="R14" s="528">
        <v>5.34</v>
      </c>
      <c r="S14" s="528">
        <v>0</v>
      </c>
      <c r="T14" s="529" t="s">
        <v>1703</v>
      </c>
    </row>
    <row r="15" spans="1:20" x14ac:dyDescent="0.3">
      <c r="A15" s="10" t="s">
        <v>1700</v>
      </c>
      <c r="B15" s="10" t="s">
        <v>1711</v>
      </c>
      <c r="C15" s="208">
        <v>6634</v>
      </c>
      <c r="D15" s="529" t="s">
        <v>24</v>
      </c>
      <c r="E15" s="554">
        <v>26.25</v>
      </c>
      <c r="F15" s="60">
        <v>27.99</v>
      </c>
      <c r="G15" s="529">
        <v>84</v>
      </c>
      <c r="H15" s="555">
        <v>5</v>
      </c>
      <c r="I15" s="529">
        <v>110242</v>
      </c>
      <c r="J15" s="529" t="s">
        <v>1702</v>
      </c>
      <c r="K15" s="528">
        <v>82.14</v>
      </c>
      <c r="L15" s="528">
        <v>79.77</v>
      </c>
      <c r="M15" s="528">
        <v>76.900000000000006</v>
      </c>
      <c r="N15" s="58">
        <v>3.8015704848560388</v>
      </c>
      <c r="O15" s="77">
        <v>1.6368</v>
      </c>
      <c r="P15" s="528">
        <v>6.2224105696123644</v>
      </c>
      <c r="R15" s="528">
        <v>6.2224105696123644</v>
      </c>
      <c r="S15" s="528">
        <v>0</v>
      </c>
      <c r="T15" s="529" t="s">
        <v>1703</v>
      </c>
    </row>
    <row r="16" spans="1:20" x14ac:dyDescent="0.3">
      <c r="A16" s="10" t="s">
        <v>1700</v>
      </c>
      <c r="B16" s="10" t="s">
        <v>1712</v>
      </c>
      <c r="C16" s="208">
        <v>6648</v>
      </c>
      <c r="D16" s="529" t="s">
        <v>24</v>
      </c>
      <c r="E16" s="554">
        <v>23</v>
      </c>
      <c r="F16" s="60">
        <v>24.74</v>
      </c>
      <c r="G16" s="529">
        <v>80</v>
      </c>
      <c r="H16" s="555">
        <v>4.5999999999999996</v>
      </c>
      <c r="I16" s="529">
        <v>110242</v>
      </c>
      <c r="J16" s="529" t="s">
        <v>1702</v>
      </c>
      <c r="K16" s="528">
        <v>101.39</v>
      </c>
      <c r="L16" s="528">
        <v>99.02</v>
      </c>
      <c r="M16" s="528">
        <v>96.16</v>
      </c>
      <c r="N16" s="58">
        <v>3.6208400847563253</v>
      </c>
      <c r="O16" s="77">
        <v>1.6368</v>
      </c>
      <c r="P16" s="528">
        <v>5.9265910507291535</v>
      </c>
      <c r="R16" s="528">
        <v>5.9265910507291535</v>
      </c>
      <c r="S16" s="528">
        <v>0</v>
      </c>
      <c r="T16" s="529" t="s">
        <v>1703</v>
      </c>
    </row>
    <row r="17" spans="1:20" x14ac:dyDescent="0.3">
      <c r="A17" s="10" t="s">
        <v>1700</v>
      </c>
      <c r="B17" s="10" t="s">
        <v>1713</v>
      </c>
      <c r="C17" s="208">
        <v>6649</v>
      </c>
      <c r="D17" s="529" t="s">
        <v>24</v>
      </c>
      <c r="E17" s="554">
        <v>21.599999999999998</v>
      </c>
      <c r="F17" s="60">
        <v>23.34</v>
      </c>
      <c r="G17" s="529">
        <v>72</v>
      </c>
      <c r="H17" s="555">
        <v>4.8</v>
      </c>
      <c r="I17" s="529">
        <v>110242</v>
      </c>
      <c r="J17" s="529" t="s">
        <v>1702</v>
      </c>
      <c r="K17" s="528">
        <v>67.72</v>
      </c>
      <c r="L17" s="528">
        <v>65.349999999999994</v>
      </c>
      <c r="M17" s="528">
        <v>62.49</v>
      </c>
      <c r="N17" s="58">
        <v>3.259379284556899</v>
      </c>
      <c r="O17" s="77">
        <v>1.6368</v>
      </c>
      <c r="P17" s="528">
        <v>5.34</v>
      </c>
      <c r="R17" s="528">
        <v>5.34</v>
      </c>
      <c r="S17" s="528">
        <v>0</v>
      </c>
      <c r="T17" s="529" t="s">
        <v>1703</v>
      </c>
    </row>
    <row r="18" spans="1:20" x14ac:dyDescent="0.3">
      <c r="A18" s="10" t="s">
        <v>1700</v>
      </c>
      <c r="B18" s="10" t="s">
        <v>1714</v>
      </c>
      <c r="C18" s="208">
        <v>6653</v>
      </c>
      <c r="D18" s="529" t="s">
        <v>24</v>
      </c>
      <c r="E18" s="554">
        <v>22.5</v>
      </c>
      <c r="F18" s="60">
        <v>24.24</v>
      </c>
      <c r="G18" s="529">
        <v>80</v>
      </c>
      <c r="H18" s="555">
        <v>4.5</v>
      </c>
      <c r="I18" s="529">
        <v>110242</v>
      </c>
      <c r="J18" s="529" t="s">
        <v>1702</v>
      </c>
      <c r="K18" s="528">
        <v>91.26</v>
      </c>
      <c r="L18" s="528">
        <v>88.88</v>
      </c>
      <c r="M18" s="528">
        <v>86.02</v>
      </c>
      <c r="N18" s="58">
        <v>3.6208400847563253</v>
      </c>
      <c r="O18" s="77">
        <v>1.6368</v>
      </c>
      <c r="P18" s="528">
        <v>5.9265910507291535</v>
      </c>
      <c r="R18" s="528">
        <v>5.9265910507291535</v>
      </c>
      <c r="S18" s="528">
        <v>0</v>
      </c>
      <c r="T18" s="529" t="s">
        <v>1703</v>
      </c>
    </row>
    <row r="19" spans="1:20" x14ac:dyDescent="0.3">
      <c r="A19" s="10" t="s">
        <v>1700</v>
      </c>
      <c r="B19" s="10" t="s">
        <v>1715</v>
      </c>
      <c r="C19" s="208">
        <v>6654</v>
      </c>
      <c r="D19" s="529" t="s">
        <v>24</v>
      </c>
      <c r="E19" s="554">
        <v>25</v>
      </c>
      <c r="F19" s="60">
        <v>26.74</v>
      </c>
      <c r="G19" s="529">
        <v>80</v>
      </c>
      <c r="H19" s="555">
        <v>5</v>
      </c>
      <c r="I19" s="529">
        <v>110242</v>
      </c>
      <c r="J19" s="529" t="s">
        <v>1702</v>
      </c>
      <c r="K19" s="528">
        <v>83.52</v>
      </c>
      <c r="L19" s="528">
        <v>81.150000000000006</v>
      </c>
      <c r="M19" s="528">
        <v>78.290000000000006</v>
      </c>
      <c r="N19" s="58">
        <v>3.6208400847563253</v>
      </c>
      <c r="O19" s="77">
        <v>1.6368</v>
      </c>
      <c r="P19" s="528">
        <v>5.9265910507291535</v>
      </c>
      <c r="R19" s="528">
        <v>5.9265910507291535</v>
      </c>
      <c r="S19" s="528">
        <v>0</v>
      </c>
      <c r="T19" s="529" t="s">
        <v>1703</v>
      </c>
    </row>
    <row r="20" spans="1:20" x14ac:dyDescent="0.3">
      <c r="A20" s="10" t="s">
        <v>1700</v>
      </c>
      <c r="B20" s="10" t="s">
        <v>1716</v>
      </c>
      <c r="C20" s="208">
        <v>6658</v>
      </c>
      <c r="D20" s="529" t="s">
        <v>24</v>
      </c>
      <c r="E20" s="554">
        <v>21.262499999999999</v>
      </c>
      <c r="F20" s="60">
        <v>23</v>
      </c>
      <c r="G20" s="529">
        <v>108</v>
      </c>
      <c r="H20" s="555">
        <v>3.15</v>
      </c>
      <c r="I20" s="529">
        <v>110242</v>
      </c>
      <c r="J20" s="529" t="s">
        <v>1702</v>
      </c>
      <c r="K20" s="528">
        <v>103.64</v>
      </c>
      <c r="L20" s="528">
        <v>101.27</v>
      </c>
      <c r="M20" s="528">
        <v>98.4</v>
      </c>
      <c r="N20" s="58">
        <v>5.3782874236569862</v>
      </c>
      <c r="O20" s="77">
        <v>1.6368</v>
      </c>
      <c r="P20" s="528">
        <v>8.81</v>
      </c>
      <c r="R20" s="528">
        <v>8.81</v>
      </c>
      <c r="S20" s="528">
        <v>0</v>
      </c>
      <c r="T20" s="529" t="s">
        <v>1703</v>
      </c>
    </row>
    <row r="21" spans="1:20" x14ac:dyDescent="0.3">
      <c r="A21" s="10" t="s">
        <v>1700</v>
      </c>
      <c r="B21" s="10" t="s">
        <v>1716</v>
      </c>
      <c r="C21" s="208">
        <v>6659</v>
      </c>
      <c r="D21" s="529" t="s">
        <v>24</v>
      </c>
      <c r="E21" s="554">
        <v>28.012500000000003</v>
      </c>
      <c r="F21" s="60">
        <v>29.75</v>
      </c>
      <c r="G21" s="529">
        <v>108</v>
      </c>
      <c r="H21" s="555">
        <v>4.1500000000000004</v>
      </c>
      <c r="I21" s="529">
        <v>110242</v>
      </c>
      <c r="J21" s="529" t="s">
        <v>1702</v>
      </c>
      <c r="K21" s="528">
        <v>100.84</v>
      </c>
      <c r="L21" s="528">
        <v>98.47</v>
      </c>
      <c r="M21" s="528">
        <v>95.61</v>
      </c>
      <c r="N21" s="58">
        <v>9.7719057709086368</v>
      </c>
      <c r="O21" s="77">
        <v>1.6368</v>
      </c>
      <c r="P21" s="528">
        <v>15.994655365823258</v>
      </c>
      <c r="R21" s="528">
        <v>15.994655365823258</v>
      </c>
      <c r="S21" s="528">
        <v>0</v>
      </c>
      <c r="T21" s="529" t="s">
        <v>1703</v>
      </c>
    </row>
    <row r="22" spans="1:20" x14ac:dyDescent="0.3">
      <c r="A22" s="10" t="s">
        <v>1700</v>
      </c>
      <c r="B22" s="10" t="s">
        <v>1717</v>
      </c>
      <c r="C22" s="208">
        <v>6671</v>
      </c>
      <c r="D22" s="529" t="s">
        <v>24</v>
      </c>
      <c r="E22" s="554">
        <v>30.375</v>
      </c>
      <c r="F22" s="60">
        <v>32.11</v>
      </c>
      <c r="G22" s="529">
        <v>108</v>
      </c>
      <c r="H22" s="555">
        <v>4.5</v>
      </c>
      <c r="I22" s="529">
        <v>110242</v>
      </c>
      <c r="J22" s="529" t="s">
        <v>1702</v>
      </c>
      <c r="K22" s="528">
        <v>98.64</v>
      </c>
      <c r="L22" s="528">
        <v>96.27</v>
      </c>
      <c r="M22" s="528">
        <v>93.4</v>
      </c>
      <c r="N22" s="58">
        <v>9.7719057709086368</v>
      </c>
      <c r="O22" s="77">
        <v>1.6368</v>
      </c>
      <c r="P22" s="528">
        <v>15.994655365823258</v>
      </c>
      <c r="R22" s="528">
        <v>15.994655365823258</v>
      </c>
      <c r="S22" s="528">
        <v>0</v>
      </c>
      <c r="T22" s="529" t="s">
        <v>1703</v>
      </c>
    </row>
    <row r="23" spans="1:20" x14ac:dyDescent="0.3">
      <c r="A23" s="10" t="s">
        <v>1700</v>
      </c>
      <c r="B23" s="10" t="s">
        <v>1718</v>
      </c>
      <c r="C23" s="208">
        <v>6672</v>
      </c>
      <c r="D23" s="529" t="s">
        <v>24</v>
      </c>
      <c r="E23" s="554">
        <v>33</v>
      </c>
      <c r="F23" s="60">
        <v>34.74</v>
      </c>
      <c r="G23" s="529">
        <v>96</v>
      </c>
      <c r="H23" s="555">
        <v>5.5</v>
      </c>
      <c r="I23" s="529">
        <v>110242</v>
      </c>
      <c r="J23" s="529" t="s">
        <v>1702</v>
      </c>
      <c r="K23" s="528">
        <v>91.15</v>
      </c>
      <c r="L23" s="528">
        <v>88.78</v>
      </c>
      <c r="M23" s="528">
        <v>85.91</v>
      </c>
      <c r="N23" s="58">
        <v>4.3375296023931194</v>
      </c>
      <c r="O23" s="77">
        <v>1.6368</v>
      </c>
      <c r="P23" s="528">
        <v>7.099668453197058</v>
      </c>
      <c r="R23" s="528">
        <v>7.099668453197058</v>
      </c>
      <c r="S23" s="528">
        <v>0</v>
      </c>
      <c r="T23" s="529" t="s">
        <v>1703</v>
      </c>
    </row>
    <row r="24" spans="1:20" x14ac:dyDescent="0.3">
      <c r="A24" s="10" t="s">
        <v>1700</v>
      </c>
      <c r="B24" s="10" t="s">
        <v>1719</v>
      </c>
      <c r="C24" s="208">
        <v>6673</v>
      </c>
      <c r="D24" s="529" t="s">
        <v>24</v>
      </c>
      <c r="E24" s="554">
        <v>25.92</v>
      </c>
      <c r="F24" s="60">
        <v>27.66</v>
      </c>
      <c r="G24" s="529">
        <v>96</v>
      </c>
      <c r="H24" s="555">
        <v>4.32</v>
      </c>
      <c r="I24" s="529">
        <v>110242</v>
      </c>
      <c r="J24" s="529" t="s">
        <v>1702</v>
      </c>
      <c r="K24" s="528">
        <v>101.32</v>
      </c>
      <c r="L24" s="528">
        <v>98.95</v>
      </c>
      <c r="M24" s="528">
        <v>96.09</v>
      </c>
      <c r="N24" s="58">
        <v>8.6875233703103572</v>
      </c>
      <c r="O24" s="77">
        <v>1.6368</v>
      </c>
      <c r="P24" s="528">
        <v>14.219738252523992</v>
      </c>
      <c r="R24" s="528">
        <v>14.219738252523992</v>
      </c>
      <c r="S24" s="528">
        <v>0</v>
      </c>
      <c r="T24" s="529" t="s">
        <v>1703</v>
      </c>
    </row>
    <row r="25" spans="1:20" x14ac:dyDescent="0.3">
      <c r="A25" s="10" t="s">
        <v>1700</v>
      </c>
      <c r="B25" s="10" t="s">
        <v>1720</v>
      </c>
      <c r="C25" s="208">
        <v>6676</v>
      </c>
      <c r="D25" s="529" t="s">
        <v>24</v>
      </c>
      <c r="E25" s="554">
        <v>30.375</v>
      </c>
      <c r="F25" s="60">
        <v>32.11</v>
      </c>
      <c r="G25" s="529">
        <v>108</v>
      </c>
      <c r="H25" s="555">
        <v>4.5</v>
      </c>
      <c r="I25" s="529">
        <v>110242</v>
      </c>
      <c r="J25" s="529" t="s">
        <v>1702</v>
      </c>
      <c r="K25" s="528">
        <v>107.22</v>
      </c>
      <c r="L25" s="528">
        <v>104.85</v>
      </c>
      <c r="M25" s="528">
        <v>101.99</v>
      </c>
      <c r="N25" s="58">
        <v>11.64153059952636</v>
      </c>
      <c r="O25" s="77">
        <v>1.6368</v>
      </c>
      <c r="P25" s="528">
        <v>19.054857285304749</v>
      </c>
      <c r="R25" s="528">
        <v>19.054857285304749</v>
      </c>
      <c r="S25" s="528">
        <v>0</v>
      </c>
      <c r="T25" s="529" t="s">
        <v>1703</v>
      </c>
    </row>
    <row r="26" spans="1:20" x14ac:dyDescent="0.3">
      <c r="A26" s="10" t="s">
        <v>1700</v>
      </c>
      <c r="B26" s="10" t="s">
        <v>1721</v>
      </c>
      <c r="C26" s="208">
        <v>6693</v>
      </c>
      <c r="D26" s="529" t="s">
        <v>24</v>
      </c>
      <c r="E26" s="554">
        <v>23.625</v>
      </c>
      <c r="F26" s="60">
        <v>25.43</v>
      </c>
      <c r="G26" s="529">
        <v>90</v>
      </c>
      <c r="H26" s="555">
        <v>4.2</v>
      </c>
      <c r="I26" s="529">
        <v>100541</v>
      </c>
      <c r="J26" s="529" t="s">
        <v>1314</v>
      </c>
      <c r="K26" s="528">
        <v>118.09</v>
      </c>
      <c r="L26" s="528">
        <v>115.98</v>
      </c>
      <c r="M26" s="528">
        <v>113.44</v>
      </c>
      <c r="N26" s="58">
        <v>16.239999999999998</v>
      </c>
      <c r="O26" s="77">
        <v>2.3287</v>
      </c>
      <c r="P26" s="528">
        <v>37.818087999999996</v>
      </c>
      <c r="R26" s="528">
        <v>37.818087999999996</v>
      </c>
      <c r="S26" s="528">
        <v>0</v>
      </c>
      <c r="T26" s="529" t="s">
        <v>1703</v>
      </c>
    </row>
    <row r="27" spans="1:20" x14ac:dyDescent="0.3">
      <c r="A27" s="10" t="s">
        <v>1700</v>
      </c>
      <c r="B27" s="10" t="s">
        <v>1722</v>
      </c>
      <c r="C27" s="208">
        <v>6692</v>
      </c>
      <c r="D27" s="529" t="s">
        <v>24</v>
      </c>
      <c r="E27" s="554">
        <v>26.4375</v>
      </c>
      <c r="F27" s="60">
        <v>28.25</v>
      </c>
      <c r="G27" s="529">
        <v>90</v>
      </c>
      <c r="H27" s="555">
        <v>4.7</v>
      </c>
      <c r="I27" s="529">
        <v>100541</v>
      </c>
      <c r="J27" s="529" t="s">
        <v>1314</v>
      </c>
      <c r="K27" s="528">
        <v>126.9</v>
      </c>
      <c r="L27" s="528">
        <v>124.8</v>
      </c>
      <c r="M27" s="528">
        <v>122.26</v>
      </c>
      <c r="N27" s="58">
        <v>16.239999999999998</v>
      </c>
      <c r="O27" s="77">
        <v>2.3287</v>
      </c>
      <c r="P27" s="528">
        <v>37.818087999999996</v>
      </c>
      <c r="R27" s="528">
        <v>37.818087999999996</v>
      </c>
      <c r="S27" s="528">
        <v>0</v>
      </c>
      <c r="T27" s="529" t="s">
        <v>1703</v>
      </c>
    </row>
    <row r="28" spans="1:20" x14ac:dyDescent="0.3">
      <c r="A28" s="10" t="s">
        <v>1700</v>
      </c>
      <c r="B28" s="10" t="s">
        <v>1722</v>
      </c>
      <c r="C28" s="208">
        <v>6694</v>
      </c>
      <c r="D28" s="529" t="s">
        <v>24</v>
      </c>
      <c r="E28" s="554">
        <v>26.4375</v>
      </c>
      <c r="F28" s="60">
        <v>28.25</v>
      </c>
      <c r="G28" s="529">
        <v>90</v>
      </c>
      <c r="H28" s="555">
        <v>4.7</v>
      </c>
      <c r="I28" s="529">
        <v>110242</v>
      </c>
      <c r="J28" s="529" t="s">
        <v>1702</v>
      </c>
      <c r="K28" s="528">
        <v>126.9</v>
      </c>
      <c r="L28" s="528">
        <v>124.8</v>
      </c>
      <c r="M28" s="528">
        <v>122.26</v>
      </c>
      <c r="N28" s="58">
        <v>4.0695500436245791</v>
      </c>
      <c r="O28" s="77">
        <v>1.6368</v>
      </c>
      <c r="P28" s="528">
        <v>6.6610395114047112</v>
      </c>
      <c r="R28" s="528">
        <v>6.6610395114047112</v>
      </c>
      <c r="S28" s="528">
        <v>0</v>
      </c>
      <c r="T28" s="529" t="s">
        <v>1703</v>
      </c>
    </row>
    <row r="29" spans="1:20" x14ac:dyDescent="0.3">
      <c r="A29" s="10" t="s">
        <v>1700</v>
      </c>
      <c r="B29" s="10" t="s">
        <v>1723</v>
      </c>
      <c r="C29" s="208">
        <v>9126</v>
      </c>
      <c r="D29" s="529" t="s">
        <v>24</v>
      </c>
      <c r="E29" s="554">
        <v>28.875</v>
      </c>
      <c r="F29" s="60">
        <v>30.61</v>
      </c>
      <c r="G29" s="529">
        <v>168</v>
      </c>
      <c r="H29" s="555">
        <v>2.75</v>
      </c>
      <c r="I29" s="529">
        <v>110242</v>
      </c>
      <c r="J29" s="529" t="s">
        <v>1702</v>
      </c>
      <c r="K29" s="528">
        <v>95.51</v>
      </c>
      <c r="L29" s="528">
        <v>93.14</v>
      </c>
      <c r="M29" s="528">
        <v>90.28</v>
      </c>
      <c r="N29" s="58">
        <v>1.9007852424280194</v>
      </c>
      <c r="O29" s="77">
        <v>1.6368</v>
      </c>
      <c r="P29" s="528">
        <v>3.1112052848061822</v>
      </c>
      <c r="R29" s="528">
        <v>3.1112052848061822</v>
      </c>
      <c r="S29" s="528">
        <v>0</v>
      </c>
      <c r="T29" s="529" t="s">
        <v>1703</v>
      </c>
    </row>
  </sheetData>
  <protectedRanges>
    <protectedRange password="8F60" sqref="S6" name="Calculations_40"/>
  </protectedRanges>
  <conditionalFormatting sqref="C4:C6">
    <cfRule type="duplicateValues" dxfId="208" priority="3"/>
  </conditionalFormatting>
  <conditionalFormatting sqref="D4:D6">
    <cfRule type="duplicateValues" dxfId="207" priority="4"/>
  </conditionalFormatting>
  <conditionalFormatting sqref="D1:D3">
    <cfRule type="duplicateValues" dxfId="206" priority="1"/>
  </conditionalFormatting>
  <conditionalFormatting sqref="E1:E3">
    <cfRule type="duplicateValues" dxfId="205" priority="2"/>
  </conditionalFormatting>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70C0"/>
  </sheetPr>
  <dimension ref="A1:AA29"/>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57.441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7.6640625" style="528" customWidth="1"/>
    <col min="17" max="18" width="19.33203125" style="528" customWidth="1"/>
    <col min="19" max="19" width="14"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44.5546875" style="529" bestFit="1" customWidth="1"/>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1697</v>
      </c>
      <c r="X6" s="16" t="s">
        <v>1724</v>
      </c>
      <c r="Y6" s="15" t="s">
        <v>1699</v>
      </c>
      <c r="Z6" s="22" t="s">
        <v>17</v>
      </c>
      <c r="AA6" s="15" t="s">
        <v>7</v>
      </c>
    </row>
    <row r="7" spans="1:27" x14ac:dyDescent="0.3">
      <c r="A7" s="10" t="s">
        <v>1700</v>
      </c>
      <c r="B7" s="10" t="s">
        <v>1701</v>
      </c>
      <c r="C7" s="10" t="s">
        <v>1725</v>
      </c>
      <c r="D7" s="10">
        <v>1617</v>
      </c>
      <c r="E7" s="529" t="s">
        <v>24</v>
      </c>
      <c r="F7" s="554">
        <v>23.625</v>
      </c>
      <c r="G7" s="60">
        <v>25.21</v>
      </c>
      <c r="H7" s="529">
        <v>126</v>
      </c>
      <c r="I7" s="555">
        <v>3</v>
      </c>
      <c r="J7" s="529">
        <v>110242</v>
      </c>
      <c r="K7" s="529" t="s">
        <v>1702</v>
      </c>
      <c r="L7" s="58">
        <v>7.8773526112426779</v>
      </c>
      <c r="M7" s="77">
        <v>1.6368</v>
      </c>
      <c r="N7" s="528">
        <v>12.9</v>
      </c>
      <c r="P7" s="528">
        <v>48.04</v>
      </c>
      <c r="Q7" s="528">
        <v>46.31</v>
      </c>
      <c r="R7" s="528">
        <v>44.230000000000004</v>
      </c>
      <c r="S7" s="10">
        <v>1617</v>
      </c>
      <c r="T7" s="529" t="s">
        <v>24</v>
      </c>
      <c r="U7" s="529">
        <v>126</v>
      </c>
      <c r="V7" s="555">
        <v>3</v>
      </c>
      <c r="W7" s="528">
        <v>60.94</v>
      </c>
      <c r="X7" s="528">
        <v>59.21</v>
      </c>
      <c r="Y7" s="528">
        <v>57.13</v>
      </c>
      <c r="Z7" s="528">
        <v>0</v>
      </c>
      <c r="AA7" s="529" t="s">
        <v>1703</v>
      </c>
    </row>
    <row r="8" spans="1:27" x14ac:dyDescent="0.3">
      <c r="A8" s="10" t="s">
        <v>1700</v>
      </c>
      <c r="B8" s="10" t="s">
        <v>1704</v>
      </c>
      <c r="C8" s="10" t="s">
        <v>1725</v>
      </c>
      <c r="D8" s="10">
        <v>1618</v>
      </c>
      <c r="E8" s="529" t="s">
        <v>24</v>
      </c>
      <c r="F8" s="554">
        <v>24.412500000000001</v>
      </c>
      <c r="G8" s="60">
        <v>26</v>
      </c>
      <c r="H8" s="529">
        <v>126</v>
      </c>
      <c r="I8" s="555">
        <v>3.1</v>
      </c>
      <c r="J8" s="529">
        <v>110242</v>
      </c>
      <c r="K8" s="529" t="s">
        <v>1702</v>
      </c>
      <c r="L8" s="58">
        <v>7.8773526112426779</v>
      </c>
      <c r="M8" s="77">
        <v>1.6368</v>
      </c>
      <c r="N8" s="528">
        <v>12.9</v>
      </c>
      <c r="P8" s="528">
        <v>53.199999999999996</v>
      </c>
      <c r="Q8" s="528">
        <v>51.470000000000006</v>
      </c>
      <c r="R8" s="528">
        <v>49.39</v>
      </c>
      <c r="S8" s="10">
        <v>1618</v>
      </c>
      <c r="T8" s="529" t="s">
        <v>24</v>
      </c>
      <c r="U8" s="529">
        <v>126</v>
      </c>
      <c r="V8" s="555">
        <v>3.1</v>
      </c>
      <c r="W8" s="528">
        <v>66.099999999999994</v>
      </c>
      <c r="X8" s="528">
        <v>64.37</v>
      </c>
      <c r="Y8" s="528">
        <v>62.29</v>
      </c>
      <c r="Z8" s="528">
        <v>0</v>
      </c>
      <c r="AA8" s="529" t="s">
        <v>1703</v>
      </c>
    </row>
    <row r="9" spans="1:27" x14ac:dyDescent="0.3">
      <c r="A9" s="10" t="s">
        <v>1700</v>
      </c>
      <c r="B9" s="10" t="s">
        <v>1705</v>
      </c>
      <c r="C9" s="10" t="s">
        <v>1725</v>
      </c>
      <c r="D9" s="10">
        <v>1621</v>
      </c>
      <c r="E9" s="529" t="s">
        <v>24</v>
      </c>
      <c r="F9" s="554">
        <v>15.75</v>
      </c>
      <c r="G9" s="60">
        <v>17.329999999999998</v>
      </c>
      <c r="H9" s="529">
        <v>126</v>
      </c>
      <c r="I9" s="555">
        <v>2</v>
      </c>
      <c r="J9" s="529">
        <v>110242</v>
      </c>
      <c r="K9" s="529" t="s">
        <v>1702</v>
      </c>
      <c r="L9" s="58">
        <v>7.8773526112426779</v>
      </c>
      <c r="M9" s="77">
        <v>1.6368</v>
      </c>
      <c r="N9" s="528">
        <v>12.9</v>
      </c>
      <c r="P9" s="528">
        <v>46.47</v>
      </c>
      <c r="Q9" s="528">
        <v>44.75</v>
      </c>
      <c r="R9" s="528">
        <v>42.660000000000004</v>
      </c>
      <c r="S9" s="10">
        <v>1621</v>
      </c>
      <c r="T9" s="529" t="s">
        <v>24</v>
      </c>
      <c r="U9" s="529">
        <v>126</v>
      </c>
      <c r="V9" s="555">
        <v>2</v>
      </c>
      <c r="W9" s="528">
        <v>59.37</v>
      </c>
      <c r="X9" s="528">
        <v>57.65</v>
      </c>
      <c r="Y9" s="528">
        <v>55.56</v>
      </c>
      <c r="Z9" s="528">
        <v>0</v>
      </c>
      <c r="AA9" s="529" t="s">
        <v>1703</v>
      </c>
    </row>
    <row r="10" spans="1:27" x14ac:dyDescent="0.3">
      <c r="A10" s="10" t="s">
        <v>1700</v>
      </c>
      <c r="B10" s="10" t="s">
        <v>1706</v>
      </c>
      <c r="C10" s="10" t="s">
        <v>1725</v>
      </c>
      <c r="D10" s="10">
        <v>1622</v>
      </c>
      <c r="E10" s="529" t="s">
        <v>24</v>
      </c>
      <c r="F10" s="554">
        <v>16.38</v>
      </c>
      <c r="G10" s="60">
        <v>17.96</v>
      </c>
      <c r="H10" s="529">
        <v>126</v>
      </c>
      <c r="I10" s="555">
        <v>2.08</v>
      </c>
      <c r="J10" s="529">
        <v>110242</v>
      </c>
      <c r="K10" s="529" t="s">
        <v>1702</v>
      </c>
      <c r="L10" s="58">
        <v>7.8773526112426779</v>
      </c>
      <c r="M10" s="77">
        <v>1.6368</v>
      </c>
      <c r="N10" s="528">
        <v>12.9</v>
      </c>
      <c r="P10" s="528">
        <v>51.63</v>
      </c>
      <c r="Q10" s="528">
        <v>49.910000000000004</v>
      </c>
      <c r="R10" s="528">
        <v>47.82</v>
      </c>
      <c r="S10" s="10">
        <v>1622</v>
      </c>
      <c r="T10" s="529" t="s">
        <v>24</v>
      </c>
      <c r="U10" s="529">
        <v>126</v>
      </c>
      <c r="V10" s="555">
        <v>2.08</v>
      </c>
      <c r="W10" s="528">
        <v>64.53</v>
      </c>
      <c r="X10" s="528">
        <v>62.81</v>
      </c>
      <c r="Y10" s="528">
        <v>60.72</v>
      </c>
      <c r="Z10" s="528">
        <v>0</v>
      </c>
      <c r="AA10" s="529" t="s">
        <v>1703</v>
      </c>
    </row>
    <row r="11" spans="1:27" x14ac:dyDescent="0.3">
      <c r="A11" s="10" t="s">
        <v>1700</v>
      </c>
      <c r="B11" s="10" t="s">
        <v>1707</v>
      </c>
      <c r="C11" s="10" t="s">
        <v>1726</v>
      </c>
      <c r="D11" s="208">
        <v>4603</v>
      </c>
      <c r="E11" s="529" t="s">
        <v>24</v>
      </c>
      <c r="F11" s="554">
        <v>30</v>
      </c>
      <c r="G11" s="60">
        <v>31.54</v>
      </c>
      <c r="H11" s="529">
        <v>200</v>
      </c>
      <c r="I11" s="555">
        <v>2.4</v>
      </c>
      <c r="J11" s="529">
        <v>110242</v>
      </c>
      <c r="K11" s="529" t="s">
        <v>1702</v>
      </c>
      <c r="L11" s="58">
        <v>2.2622460426274458</v>
      </c>
      <c r="M11" s="77">
        <v>1.6368</v>
      </c>
      <c r="N11" s="528">
        <v>3.7028443225726031</v>
      </c>
      <c r="P11" s="528">
        <v>139.63715567742739</v>
      </c>
      <c r="Q11" s="528">
        <v>137.26715567742738</v>
      </c>
      <c r="R11" s="528">
        <v>134.4071556774274</v>
      </c>
      <c r="S11" s="208">
        <v>4603</v>
      </c>
      <c r="T11" s="529" t="s">
        <v>24</v>
      </c>
      <c r="U11" s="529">
        <v>200</v>
      </c>
      <c r="V11" s="555">
        <v>2.4</v>
      </c>
      <c r="W11" s="528">
        <v>143.34</v>
      </c>
      <c r="X11" s="528">
        <v>140.97</v>
      </c>
      <c r="Y11" s="528">
        <v>138.11000000000001</v>
      </c>
      <c r="Z11" s="528">
        <v>0</v>
      </c>
      <c r="AA11" s="529" t="s">
        <v>1703</v>
      </c>
    </row>
    <row r="12" spans="1:27" x14ac:dyDescent="0.3">
      <c r="A12" s="10" t="s">
        <v>1700</v>
      </c>
      <c r="B12" s="10" t="s">
        <v>1708</v>
      </c>
      <c r="C12" s="10" t="s">
        <v>1726</v>
      </c>
      <c r="D12" s="208">
        <v>6604</v>
      </c>
      <c r="E12" s="529" t="s">
        <v>24</v>
      </c>
      <c r="F12" s="554">
        <v>19.5</v>
      </c>
      <c r="G12" s="60">
        <v>21.24</v>
      </c>
      <c r="H12" s="529">
        <v>96</v>
      </c>
      <c r="I12" s="555">
        <v>3.25</v>
      </c>
      <c r="J12" s="529">
        <v>110242</v>
      </c>
      <c r="K12" s="529" t="s">
        <v>1702</v>
      </c>
      <c r="L12" s="58">
        <v>2.1687648011965597</v>
      </c>
      <c r="M12" s="77">
        <v>1.6368</v>
      </c>
      <c r="N12" s="528">
        <v>3.549834226598529</v>
      </c>
      <c r="P12" s="528">
        <v>64.220165773401462</v>
      </c>
      <c r="Q12" s="528">
        <v>61.840165773401473</v>
      </c>
      <c r="R12" s="528">
        <v>58.980165773401474</v>
      </c>
      <c r="S12" s="208">
        <v>6604</v>
      </c>
      <c r="T12" s="529" t="s">
        <v>24</v>
      </c>
      <c r="U12" s="529">
        <v>96</v>
      </c>
      <c r="V12" s="555">
        <v>3.25</v>
      </c>
      <c r="W12" s="528">
        <v>67.77</v>
      </c>
      <c r="X12" s="528">
        <v>65.39</v>
      </c>
      <c r="Y12" s="528">
        <v>62.53</v>
      </c>
      <c r="Z12" s="528">
        <v>0</v>
      </c>
      <c r="AA12" s="529" t="s">
        <v>1703</v>
      </c>
    </row>
    <row r="13" spans="1:27" x14ac:dyDescent="0.3">
      <c r="A13" s="10" t="s">
        <v>1700</v>
      </c>
      <c r="B13" s="10" t="s">
        <v>1709</v>
      </c>
      <c r="C13" s="10" t="s">
        <v>1726</v>
      </c>
      <c r="D13" s="208">
        <v>6631</v>
      </c>
      <c r="E13" s="529" t="s">
        <v>24</v>
      </c>
      <c r="F13" s="554">
        <v>23.400000000000002</v>
      </c>
      <c r="G13" s="60">
        <v>25.14</v>
      </c>
      <c r="H13" s="529">
        <v>72</v>
      </c>
      <c r="I13" s="555">
        <v>5.2</v>
      </c>
      <c r="J13" s="529">
        <v>110242</v>
      </c>
      <c r="K13" s="529" t="s">
        <v>1702</v>
      </c>
      <c r="L13" s="58">
        <v>3.259379284556899</v>
      </c>
      <c r="M13" s="77">
        <v>1.6368</v>
      </c>
      <c r="N13" s="528">
        <v>5.34</v>
      </c>
      <c r="P13" s="528">
        <v>79.72999999999999</v>
      </c>
      <c r="Q13" s="528">
        <v>77.36</v>
      </c>
      <c r="R13" s="528">
        <v>74.5</v>
      </c>
      <c r="S13" s="208">
        <v>6631</v>
      </c>
      <c r="T13" s="529" t="s">
        <v>24</v>
      </c>
      <c r="U13" s="529">
        <v>72</v>
      </c>
      <c r="V13" s="555">
        <v>5.2</v>
      </c>
      <c r="W13" s="528">
        <v>85.07</v>
      </c>
      <c r="X13" s="528">
        <v>82.7</v>
      </c>
      <c r="Y13" s="528">
        <v>79.84</v>
      </c>
      <c r="Z13" s="528">
        <v>0</v>
      </c>
      <c r="AA13" s="529" t="s">
        <v>1703</v>
      </c>
    </row>
    <row r="14" spans="1:27" x14ac:dyDescent="0.3">
      <c r="A14" s="10" t="s">
        <v>1700</v>
      </c>
      <c r="B14" s="10" t="s">
        <v>1710</v>
      </c>
      <c r="C14" s="10" t="s">
        <v>1726</v>
      </c>
      <c r="D14" s="208">
        <v>6633</v>
      </c>
      <c r="E14" s="529" t="s">
        <v>24</v>
      </c>
      <c r="F14" s="554">
        <v>21.150000000000002</v>
      </c>
      <c r="G14" s="60">
        <v>22.89</v>
      </c>
      <c r="H14" s="529">
        <v>144</v>
      </c>
      <c r="I14" s="555">
        <v>2.35</v>
      </c>
      <c r="J14" s="529">
        <v>110242</v>
      </c>
      <c r="K14" s="529" t="s">
        <v>1702</v>
      </c>
      <c r="L14" s="58">
        <v>3.259379284556899</v>
      </c>
      <c r="M14" s="77">
        <v>1.6368</v>
      </c>
      <c r="N14" s="528">
        <v>5.34</v>
      </c>
      <c r="P14" s="528">
        <v>90.82</v>
      </c>
      <c r="Q14" s="528">
        <v>88.45</v>
      </c>
      <c r="R14" s="528">
        <v>85.59</v>
      </c>
      <c r="S14" s="208">
        <v>6633</v>
      </c>
      <c r="T14" s="529" t="s">
        <v>24</v>
      </c>
      <c r="U14" s="529">
        <v>144</v>
      </c>
      <c r="V14" s="555">
        <v>2.35</v>
      </c>
      <c r="W14" s="528">
        <v>96.16</v>
      </c>
      <c r="X14" s="528">
        <v>93.79</v>
      </c>
      <c r="Y14" s="528">
        <v>90.93</v>
      </c>
      <c r="Z14" s="528">
        <v>0</v>
      </c>
      <c r="AA14" s="529" t="s">
        <v>1703</v>
      </c>
    </row>
    <row r="15" spans="1:27" x14ac:dyDescent="0.3">
      <c r="A15" s="10" t="s">
        <v>1700</v>
      </c>
      <c r="B15" s="10" t="s">
        <v>1711</v>
      </c>
      <c r="C15" s="10" t="s">
        <v>1726</v>
      </c>
      <c r="D15" s="208">
        <v>6634</v>
      </c>
      <c r="E15" s="529" t="s">
        <v>24</v>
      </c>
      <c r="F15" s="554">
        <v>26.25</v>
      </c>
      <c r="G15" s="60">
        <v>27.99</v>
      </c>
      <c r="H15" s="529">
        <v>84</v>
      </c>
      <c r="I15" s="555">
        <v>5</v>
      </c>
      <c r="J15" s="529">
        <v>110242</v>
      </c>
      <c r="K15" s="529" t="s">
        <v>1702</v>
      </c>
      <c r="L15" s="58">
        <v>3.8015704848560388</v>
      </c>
      <c r="M15" s="77">
        <v>1.6368</v>
      </c>
      <c r="N15" s="528">
        <v>6.2224105696123644</v>
      </c>
      <c r="P15" s="528">
        <v>75.917589430387636</v>
      </c>
      <c r="Q15" s="528">
        <v>73.547589430387632</v>
      </c>
      <c r="R15" s="528">
        <v>70.677589430387641</v>
      </c>
      <c r="S15" s="208">
        <v>6634</v>
      </c>
      <c r="T15" s="529" t="s">
        <v>24</v>
      </c>
      <c r="U15" s="529">
        <v>84</v>
      </c>
      <c r="V15" s="555">
        <v>5</v>
      </c>
      <c r="W15" s="528">
        <v>82.14</v>
      </c>
      <c r="X15" s="528">
        <v>79.77</v>
      </c>
      <c r="Y15" s="528">
        <v>76.900000000000006</v>
      </c>
      <c r="Z15" s="528">
        <v>0</v>
      </c>
      <c r="AA15" s="529" t="s">
        <v>1703</v>
      </c>
    </row>
    <row r="16" spans="1:27" x14ac:dyDescent="0.3">
      <c r="A16" s="10" t="s">
        <v>1700</v>
      </c>
      <c r="B16" s="10" t="s">
        <v>1712</v>
      </c>
      <c r="C16" s="10" t="s">
        <v>1726</v>
      </c>
      <c r="D16" s="208">
        <v>6648</v>
      </c>
      <c r="E16" s="529" t="s">
        <v>24</v>
      </c>
      <c r="F16" s="554">
        <v>23</v>
      </c>
      <c r="G16" s="60">
        <v>24.74</v>
      </c>
      <c r="H16" s="529">
        <v>80</v>
      </c>
      <c r="I16" s="555">
        <v>4.5999999999999996</v>
      </c>
      <c r="J16" s="529">
        <v>110242</v>
      </c>
      <c r="K16" s="529" t="s">
        <v>1702</v>
      </c>
      <c r="L16" s="58">
        <v>3.6208400847563253</v>
      </c>
      <c r="M16" s="77">
        <v>1.6368</v>
      </c>
      <c r="N16" s="528">
        <v>5.9265910507291535</v>
      </c>
      <c r="P16" s="528">
        <v>95.463408949270843</v>
      </c>
      <c r="Q16" s="528">
        <v>93.093408949270838</v>
      </c>
      <c r="R16" s="528">
        <v>90.233408949270839</v>
      </c>
      <c r="S16" s="208">
        <v>6648</v>
      </c>
      <c r="T16" s="529" t="s">
        <v>24</v>
      </c>
      <c r="U16" s="529">
        <v>80</v>
      </c>
      <c r="V16" s="555">
        <v>4.5999999999999996</v>
      </c>
      <c r="W16" s="528">
        <v>101.39</v>
      </c>
      <c r="X16" s="528">
        <v>99.02</v>
      </c>
      <c r="Y16" s="528">
        <v>96.16</v>
      </c>
      <c r="Z16" s="528">
        <v>0</v>
      </c>
      <c r="AA16" s="529" t="s">
        <v>1703</v>
      </c>
    </row>
    <row r="17" spans="1:27" x14ac:dyDescent="0.3">
      <c r="A17" s="10" t="s">
        <v>1700</v>
      </c>
      <c r="B17" s="10" t="s">
        <v>1713</v>
      </c>
      <c r="C17" s="10" t="s">
        <v>1726</v>
      </c>
      <c r="D17" s="208">
        <v>6649</v>
      </c>
      <c r="E17" s="529" t="s">
        <v>24</v>
      </c>
      <c r="F17" s="554">
        <v>21.599999999999998</v>
      </c>
      <c r="G17" s="60">
        <v>23.34</v>
      </c>
      <c r="H17" s="529">
        <v>72</v>
      </c>
      <c r="I17" s="555">
        <v>4.8</v>
      </c>
      <c r="J17" s="529">
        <v>110242</v>
      </c>
      <c r="K17" s="529" t="s">
        <v>1702</v>
      </c>
      <c r="L17" s="58">
        <v>3.259379284556899</v>
      </c>
      <c r="M17" s="77">
        <v>1.6368</v>
      </c>
      <c r="N17" s="528">
        <v>5.34</v>
      </c>
      <c r="P17" s="528">
        <v>62.379999999999995</v>
      </c>
      <c r="Q17" s="528">
        <v>60.009999999999991</v>
      </c>
      <c r="R17" s="528">
        <v>57.150000000000006</v>
      </c>
      <c r="S17" s="208">
        <v>6649</v>
      </c>
      <c r="T17" s="529" t="s">
        <v>24</v>
      </c>
      <c r="U17" s="529">
        <v>72</v>
      </c>
      <c r="V17" s="555">
        <v>4.8</v>
      </c>
      <c r="W17" s="528">
        <v>67.72</v>
      </c>
      <c r="X17" s="528">
        <v>65.349999999999994</v>
      </c>
      <c r="Y17" s="528">
        <v>62.49</v>
      </c>
      <c r="Z17" s="528">
        <v>0</v>
      </c>
      <c r="AA17" s="529" t="s">
        <v>1703</v>
      </c>
    </row>
    <row r="18" spans="1:27" x14ac:dyDescent="0.3">
      <c r="A18" s="10" t="s">
        <v>1700</v>
      </c>
      <c r="B18" s="10" t="s">
        <v>1714</v>
      </c>
      <c r="C18" s="10" t="s">
        <v>1726</v>
      </c>
      <c r="D18" s="208">
        <v>6653</v>
      </c>
      <c r="E18" s="529" t="s">
        <v>24</v>
      </c>
      <c r="F18" s="554">
        <v>22.5</v>
      </c>
      <c r="G18" s="60">
        <v>24.24</v>
      </c>
      <c r="H18" s="529">
        <v>80</v>
      </c>
      <c r="I18" s="555">
        <v>4.5</v>
      </c>
      <c r="J18" s="529">
        <v>110242</v>
      </c>
      <c r="K18" s="529" t="s">
        <v>1702</v>
      </c>
      <c r="L18" s="58">
        <v>3.6208400847563253</v>
      </c>
      <c r="M18" s="77">
        <v>1.6368</v>
      </c>
      <c r="N18" s="528">
        <v>5.9265910507291535</v>
      </c>
      <c r="P18" s="528">
        <v>85.333408949270847</v>
      </c>
      <c r="Q18" s="528">
        <v>82.953408949270838</v>
      </c>
      <c r="R18" s="528">
        <v>80.093408949270838</v>
      </c>
      <c r="S18" s="208">
        <v>6653</v>
      </c>
      <c r="T18" s="529" t="s">
        <v>24</v>
      </c>
      <c r="U18" s="529">
        <v>80</v>
      </c>
      <c r="V18" s="555">
        <v>4.5</v>
      </c>
      <c r="W18" s="528">
        <v>91.26</v>
      </c>
      <c r="X18" s="528">
        <v>88.88</v>
      </c>
      <c r="Y18" s="528">
        <v>86.02</v>
      </c>
      <c r="Z18" s="528">
        <v>0</v>
      </c>
      <c r="AA18" s="529" t="s">
        <v>1703</v>
      </c>
    </row>
    <row r="19" spans="1:27" x14ac:dyDescent="0.3">
      <c r="A19" s="10" t="s">
        <v>1700</v>
      </c>
      <c r="B19" s="10" t="s">
        <v>1715</v>
      </c>
      <c r="C19" s="10" t="s">
        <v>1726</v>
      </c>
      <c r="D19" s="208">
        <v>6654</v>
      </c>
      <c r="E19" s="529" t="s">
        <v>24</v>
      </c>
      <c r="F19" s="554">
        <v>25</v>
      </c>
      <c r="G19" s="60">
        <v>26.74</v>
      </c>
      <c r="H19" s="529">
        <v>80</v>
      </c>
      <c r="I19" s="555">
        <v>5</v>
      </c>
      <c r="J19" s="529">
        <v>110242</v>
      </c>
      <c r="K19" s="529" t="s">
        <v>1702</v>
      </c>
      <c r="L19" s="58">
        <v>3.6208400847563253</v>
      </c>
      <c r="M19" s="77">
        <v>1.6368</v>
      </c>
      <c r="N19" s="528">
        <v>5.9265910507291535</v>
      </c>
      <c r="P19" s="528">
        <v>77.593408949270838</v>
      </c>
      <c r="Q19" s="528">
        <v>75.223408949270848</v>
      </c>
      <c r="R19" s="528">
        <v>72.363408949270848</v>
      </c>
      <c r="S19" s="208">
        <v>6654</v>
      </c>
      <c r="T19" s="529" t="s">
        <v>24</v>
      </c>
      <c r="U19" s="529">
        <v>80</v>
      </c>
      <c r="V19" s="555">
        <v>5</v>
      </c>
      <c r="W19" s="528">
        <v>83.52</v>
      </c>
      <c r="X19" s="528">
        <v>81.150000000000006</v>
      </c>
      <c r="Y19" s="528">
        <v>78.290000000000006</v>
      </c>
      <c r="Z19" s="528">
        <v>0</v>
      </c>
      <c r="AA19" s="529" t="s">
        <v>1703</v>
      </c>
    </row>
    <row r="20" spans="1:27" x14ac:dyDescent="0.3">
      <c r="A20" s="10" t="s">
        <v>1700</v>
      </c>
      <c r="B20" s="10" t="s">
        <v>1716</v>
      </c>
      <c r="C20" s="10" t="s">
        <v>1726</v>
      </c>
      <c r="D20" s="208">
        <v>6658</v>
      </c>
      <c r="E20" s="529" t="s">
        <v>24</v>
      </c>
      <c r="F20" s="554">
        <v>21.262499999999999</v>
      </c>
      <c r="G20" s="60">
        <v>23</v>
      </c>
      <c r="H20" s="529">
        <v>108</v>
      </c>
      <c r="I20" s="555">
        <v>3.15</v>
      </c>
      <c r="J20" s="529">
        <v>110242</v>
      </c>
      <c r="K20" s="529" t="s">
        <v>1702</v>
      </c>
      <c r="L20" s="58">
        <v>5.3782874236569862</v>
      </c>
      <c r="M20" s="77">
        <v>1.6368</v>
      </c>
      <c r="N20" s="528">
        <v>8.81</v>
      </c>
      <c r="P20" s="528">
        <v>94.83</v>
      </c>
      <c r="Q20" s="528">
        <v>92.46</v>
      </c>
      <c r="R20" s="528">
        <v>89.59</v>
      </c>
      <c r="S20" s="208">
        <v>6658</v>
      </c>
      <c r="T20" s="529" t="s">
        <v>24</v>
      </c>
      <c r="U20" s="529">
        <v>108</v>
      </c>
      <c r="V20" s="555">
        <v>3.15</v>
      </c>
      <c r="W20" s="528">
        <v>103.64</v>
      </c>
      <c r="X20" s="528">
        <v>101.27</v>
      </c>
      <c r="Y20" s="528">
        <v>98.4</v>
      </c>
      <c r="Z20" s="528">
        <v>0</v>
      </c>
      <c r="AA20" s="529" t="s">
        <v>1703</v>
      </c>
    </row>
    <row r="21" spans="1:27" x14ac:dyDescent="0.3">
      <c r="A21" s="10" t="s">
        <v>1700</v>
      </c>
      <c r="B21" s="10" t="s">
        <v>1716</v>
      </c>
      <c r="C21" s="10" t="s">
        <v>1726</v>
      </c>
      <c r="D21" s="208">
        <v>6659</v>
      </c>
      <c r="E21" s="529" t="s">
        <v>24</v>
      </c>
      <c r="F21" s="554">
        <v>28.012500000000003</v>
      </c>
      <c r="G21" s="60">
        <v>29.75</v>
      </c>
      <c r="H21" s="529">
        <v>108</v>
      </c>
      <c r="I21" s="555">
        <v>4.1500000000000004</v>
      </c>
      <c r="J21" s="529">
        <v>110242</v>
      </c>
      <c r="K21" s="529" t="s">
        <v>1702</v>
      </c>
      <c r="L21" s="58">
        <v>9.7719057709086368</v>
      </c>
      <c r="M21" s="77">
        <v>1.6368</v>
      </c>
      <c r="N21" s="528">
        <v>15.994655365823258</v>
      </c>
      <c r="P21" s="528">
        <v>84.84534463417674</v>
      </c>
      <c r="Q21" s="528">
        <v>82.475344634176736</v>
      </c>
      <c r="R21" s="528">
        <v>79.615344634176736</v>
      </c>
      <c r="S21" s="208">
        <v>6659</v>
      </c>
      <c r="T21" s="529" t="s">
        <v>24</v>
      </c>
      <c r="U21" s="529">
        <v>108</v>
      </c>
      <c r="V21" s="555">
        <v>4.1500000000000004</v>
      </c>
      <c r="W21" s="528">
        <v>100.84</v>
      </c>
      <c r="X21" s="528">
        <v>98.47</v>
      </c>
      <c r="Y21" s="528">
        <v>95.61</v>
      </c>
      <c r="Z21" s="528">
        <v>0</v>
      </c>
      <c r="AA21" s="529" t="s">
        <v>1703</v>
      </c>
    </row>
    <row r="22" spans="1:27" x14ac:dyDescent="0.3">
      <c r="A22" s="10" t="s">
        <v>1700</v>
      </c>
      <c r="B22" s="10" t="s">
        <v>1717</v>
      </c>
      <c r="C22" s="10" t="s">
        <v>1726</v>
      </c>
      <c r="D22" s="208">
        <v>6671</v>
      </c>
      <c r="E22" s="529" t="s">
        <v>24</v>
      </c>
      <c r="F22" s="554">
        <v>30.375</v>
      </c>
      <c r="G22" s="60">
        <v>32.11</v>
      </c>
      <c r="H22" s="529">
        <v>108</v>
      </c>
      <c r="I22" s="555">
        <v>4.5</v>
      </c>
      <c r="J22" s="529">
        <v>110242</v>
      </c>
      <c r="K22" s="529" t="s">
        <v>1702</v>
      </c>
      <c r="L22" s="58">
        <v>9.7719057709086368</v>
      </c>
      <c r="M22" s="77">
        <v>1.6368</v>
      </c>
      <c r="N22" s="528">
        <v>15.994655365823258</v>
      </c>
      <c r="P22" s="528">
        <v>82.645344634176737</v>
      </c>
      <c r="Q22" s="528">
        <v>80.275344634176733</v>
      </c>
      <c r="R22" s="528">
        <v>77.405344634176743</v>
      </c>
      <c r="S22" s="208">
        <v>6671</v>
      </c>
      <c r="T22" s="529" t="s">
        <v>24</v>
      </c>
      <c r="U22" s="529">
        <v>108</v>
      </c>
      <c r="V22" s="555">
        <v>4.5</v>
      </c>
      <c r="W22" s="528">
        <v>98.64</v>
      </c>
      <c r="X22" s="528">
        <v>96.27</v>
      </c>
      <c r="Y22" s="528">
        <v>93.4</v>
      </c>
      <c r="Z22" s="528">
        <v>0</v>
      </c>
      <c r="AA22" s="529" t="s">
        <v>1703</v>
      </c>
    </row>
    <row r="23" spans="1:27" x14ac:dyDescent="0.3">
      <c r="A23" s="10" t="s">
        <v>1700</v>
      </c>
      <c r="B23" s="10" t="s">
        <v>1718</v>
      </c>
      <c r="C23" s="10" t="s">
        <v>1726</v>
      </c>
      <c r="D23" s="208">
        <v>6672</v>
      </c>
      <c r="E23" s="529" t="s">
        <v>24</v>
      </c>
      <c r="F23" s="554">
        <v>33</v>
      </c>
      <c r="G23" s="60">
        <v>34.74</v>
      </c>
      <c r="H23" s="529">
        <v>96</v>
      </c>
      <c r="I23" s="555">
        <v>5.5</v>
      </c>
      <c r="J23" s="529">
        <v>110242</v>
      </c>
      <c r="K23" s="529" t="s">
        <v>1702</v>
      </c>
      <c r="L23" s="58">
        <v>4.3375296023931194</v>
      </c>
      <c r="M23" s="77">
        <v>1.6368</v>
      </c>
      <c r="N23" s="528">
        <v>7.099668453197058</v>
      </c>
      <c r="P23" s="528">
        <v>84.050331546802951</v>
      </c>
      <c r="Q23" s="528">
        <v>81.680331546802947</v>
      </c>
      <c r="R23" s="528">
        <v>78.810331546802942</v>
      </c>
      <c r="S23" s="208">
        <v>6672</v>
      </c>
      <c r="T23" s="529" t="s">
        <v>24</v>
      </c>
      <c r="U23" s="529">
        <v>96</v>
      </c>
      <c r="V23" s="555">
        <v>5.5</v>
      </c>
      <c r="W23" s="528">
        <v>91.15</v>
      </c>
      <c r="X23" s="528">
        <v>88.78</v>
      </c>
      <c r="Y23" s="528">
        <v>85.91</v>
      </c>
      <c r="Z23" s="528">
        <v>0</v>
      </c>
      <c r="AA23" s="529" t="s">
        <v>1703</v>
      </c>
    </row>
    <row r="24" spans="1:27" x14ac:dyDescent="0.3">
      <c r="A24" s="10" t="s">
        <v>1700</v>
      </c>
      <c r="B24" s="10" t="s">
        <v>1719</v>
      </c>
      <c r="C24" s="10" t="s">
        <v>1726</v>
      </c>
      <c r="D24" s="208">
        <v>6673</v>
      </c>
      <c r="E24" s="529" t="s">
        <v>24</v>
      </c>
      <c r="F24" s="554">
        <v>25.92</v>
      </c>
      <c r="G24" s="60">
        <v>27.66</v>
      </c>
      <c r="H24" s="529">
        <v>96</v>
      </c>
      <c r="I24" s="555">
        <v>4.32</v>
      </c>
      <c r="J24" s="529">
        <v>110242</v>
      </c>
      <c r="K24" s="529" t="s">
        <v>1702</v>
      </c>
      <c r="L24" s="58">
        <v>8.6875233703103572</v>
      </c>
      <c r="M24" s="77">
        <v>1.6368</v>
      </c>
      <c r="N24" s="528">
        <v>14.219738252523992</v>
      </c>
      <c r="P24" s="528">
        <v>87.100261747475997</v>
      </c>
      <c r="Q24" s="528">
        <v>84.730261747476007</v>
      </c>
      <c r="R24" s="528">
        <v>81.870261747476007</v>
      </c>
      <c r="S24" s="208">
        <v>6673</v>
      </c>
      <c r="T24" s="529" t="s">
        <v>24</v>
      </c>
      <c r="U24" s="529">
        <v>96</v>
      </c>
      <c r="V24" s="555">
        <v>4.32</v>
      </c>
      <c r="W24" s="528">
        <v>101.32</v>
      </c>
      <c r="X24" s="528">
        <v>98.95</v>
      </c>
      <c r="Y24" s="528">
        <v>96.09</v>
      </c>
      <c r="Z24" s="528">
        <v>0</v>
      </c>
      <c r="AA24" s="529" t="s">
        <v>1703</v>
      </c>
    </row>
    <row r="25" spans="1:27" x14ac:dyDescent="0.3">
      <c r="A25" s="10" t="s">
        <v>1700</v>
      </c>
      <c r="B25" s="10" t="s">
        <v>1720</v>
      </c>
      <c r="C25" s="10" t="s">
        <v>1726</v>
      </c>
      <c r="D25" s="208">
        <v>6676</v>
      </c>
      <c r="E25" s="529" t="s">
        <v>24</v>
      </c>
      <c r="F25" s="554">
        <v>30.375</v>
      </c>
      <c r="G25" s="60">
        <v>32.11</v>
      </c>
      <c r="H25" s="529">
        <v>108</v>
      </c>
      <c r="I25" s="555">
        <v>4.5</v>
      </c>
      <c r="J25" s="529">
        <v>110242</v>
      </c>
      <c r="K25" s="529" t="s">
        <v>1702</v>
      </c>
      <c r="L25" s="58">
        <v>11.64153059952636</v>
      </c>
      <c r="M25" s="77">
        <v>1.6368</v>
      </c>
      <c r="N25" s="528">
        <v>19.054857285304749</v>
      </c>
      <c r="P25" s="528">
        <v>88.16514271469525</v>
      </c>
      <c r="Q25" s="528">
        <v>85.795142714695245</v>
      </c>
      <c r="R25" s="528">
        <v>82.935142714695246</v>
      </c>
      <c r="S25" s="208">
        <v>6676</v>
      </c>
      <c r="T25" s="529" t="s">
        <v>24</v>
      </c>
      <c r="U25" s="529">
        <v>108</v>
      </c>
      <c r="V25" s="555">
        <v>4.5</v>
      </c>
      <c r="W25" s="528">
        <v>107.22</v>
      </c>
      <c r="X25" s="528">
        <v>104.85</v>
      </c>
      <c r="Y25" s="528">
        <v>101.99</v>
      </c>
      <c r="Z25" s="528">
        <v>0</v>
      </c>
      <c r="AA25" s="529" t="s">
        <v>1703</v>
      </c>
    </row>
    <row r="26" spans="1:27" x14ac:dyDescent="0.3">
      <c r="A26" s="10" t="s">
        <v>1700</v>
      </c>
      <c r="B26" s="10" t="s">
        <v>1721</v>
      </c>
      <c r="C26" s="10" t="s">
        <v>1726</v>
      </c>
      <c r="D26" s="208">
        <v>6693</v>
      </c>
      <c r="E26" s="529" t="s">
        <v>24</v>
      </c>
      <c r="F26" s="554">
        <v>23.625</v>
      </c>
      <c r="G26" s="60">
        <v>25.43</v>
      </c>
      <c r="H26" s="529">
        <v>90</v>
      </c>
      <c r="I26" s="555">
        <v>4.2</v>
      </c>
      <c r="J26" s="529">
        <v>100541</v>
      </c>
      <c r="K26" s="529" t="s">
        <v>1314</v>
      </c>
      <c r="L26" s="58">
        <v>16.239999999999998</v>
      </c>
      <c r="M26" s="77">
        <v>2.3287</v>
      </c>
      <c r="N26" s="528">
        <v>37.818087999999996</v>
      </c>
      <c r="P26" s="528">
        <v>80.271912000000015</v>
      </c>
      <c r="Q26" s="528">
        <v>78.161912000000001</v>
      </c>
      <c r="R26" s="528">
        <v>75.621912000000009</v>
      </c>
      <c r="S26" s="208">
        <v>6691</v>
      </c>
      <c r="T26" s="529" t="s">
        <v>24</v>
      </c>
      <c r="U26" s="529">
        <v>90</v>
      </c>
      <c r="V26" s="555">
        <v>4.2</v>
      </c>
      <c r="W26" s="528">
        <v>118.09</v>
      </c>
      <c r="X26" s="528">
        <v>115.98</v>
      </c>
      <c r="Y26" s="528">
        <v>113.44</v>
      </c>
      <c r="Z26" s="528">
        <v>0</v>
      </c>
      <c r="AA26" s="529" t="s">
        <v>1703</v>
      </c>
    </row>
    <row r="27" spans="1:27" x14ac:dyDescent="0.3">
      <c r="A27" s="10" t="s">
        <v>1700</v>
      </c>
      <c r="B27" s="10" t="s">
        <v>1722</v>
      </c>
      <c r="C27" s="10" t="s">
        <v>1726</v>
      </c>
      <c r="D27" s="208">
        <v>6692</v>
      </c>
      <c r="E27" s="529" t="s">
        <v>24</v>
      </c>
      <c r="F27" s="554">
        <v>26.4375</v>
      </c>
      <c r="G27" s="60">
        <v>28.25</v>
      </c>
      <c r="H27" s="529">
        <v>90</v>
      </c>
      <c r="I27" s="555">
        <v>4.7</v>
      </c>
      <c r="J27" s="529">
        <v>100541</v>
      </c>
      <c r="K27" s="529" t="s">
        <v>1314</v>
      </c>
      <c r="L27" s="58">
        <v>16.239999999999998</v>
      </c>
      <c r="M27" s="77">
        <v>2.3287</v>
      </c>
      <c r="N27" s="528">
        <v>37.818087999999996</v>
      </c>
      <c r="P27" s="528">
        <v>89.081912000000017</v>
      </c>
      <c r="Q27" s="528">
        <v>86.981911999999994</v>
      </c>
      <c r="R27" s="528">
        <v>84.441912000000002</v>
      </c>
      <c r="S27" s="208">
        <v>6692</v>
      </c>
      <c r="T27" s="529" t="s">
        <v>24</v>
      </c>
      <c r="U27" s="529">
        <v>90</v>
      </c>
      <c r="V27" s="555">
        <v>4.7</v>
      </c>
      <c r="W27" s="528">
        <v>126.9</v>
      </c>
      <c r="X27" s="528">
        <v>124.8</v>
      </c>
      <c r="Y27" s="528">
        <v>122.26</v>
      </c>
      <c r="Z27" s="528">
        <v>0</v>
      </c>
      <c r="AA27" s="529" t="s">
        <v>1703</v>
      </c>
    </row>
    <row r="28" spans="1:27" x14ac:dyDescent="0.3">
      <c r="A28" s="10" t="s">
        <v>1700</v>
      </c>
      <c r="B28" s="10" t="s">
        <v>1722</v>
      </c>
      <c r="C28" s="10" t="s">
        <v>1726</v>
      </c>
      <c r="D28" s="208">
        <v>6694</v>
      </c>
      <c r="E28" s="529" t="s">
        <v>24</v>
      </c>
      <c r="F28" s="554">
        <v>26.4375</v>
      </c>
      <c r="G28" s="60">
        <v>28.25</v>
      </c>
      <c r="H28" s="529">
        <v>90</v>
      </c>
      <c r="I28" s="555">
        <v>4.7</v>
      </c>
      <c r="J28" s="529">
        <v>110242</v>
      </c>
      <c r="K28" s="529" t="s">
        <v>1702</v>
      </c>
      <c r="L28" s="58">
        <v>4.0695500436245791</v>
      </c>
      <c r="M28" s="77">
        <v>1.6368</v>
      </c>
      <c r="N28" s="528">
        <v>6.6610395114047112</v>
      </c>
      <c r="P28" s="528">
        <v>120.2389604885953</v>
      </c>
      <c r="Q28" s="528">
        <v>118.13896048859529</v>
      </c>
      <c r="R28" s="528">
        <v>115.5989604885953</v>
      </c>
      <c r="S28" s="208">
        <v>6692</v>
      </c>
      <c r="T28" s="529" t="s">
        <v>24</v>
      </c>
      <c r="U28" s="529">
        <v>90</v>
      </c>
      <c r="V28" s="555">
        <v>4.7</v>
      </c>
      <c r="W28" s="528">
        <v>126.9</v>
      </c>
      <c r="X28" s="528">
        <v>124.8</v>
      </c>
      <c r="Y28" s="528">
        <v>122.26</v>
      </c>
      <c r="Z28" s="528">
        <v>0</v>
      </c>
      <c r="AA28" s="529" t="s">
        <v>1703</v>
      </c>
    </row>
    <row r="29" spans="1:27" x14ac:dyDescent="0.3">
      <c r="A29" s="10" t="s">
        <v>1700</v>
      </c>
      <c r="B29" s="10" t="s">
        <v>1723</v>
      </c>
      <c r="C29" s="10" t="s">
        <v>1726</v>
      </c>
      <c r="D29" s="208">
        <v>9126</v>
      </c>
      <c r="E29" s="529" t="s">
        <v>24</v>
      </c>
      <c r="F29" s="554">
        <v>28.875</v>
      </c>
      <c r="G29" s="60">
        <v>30.61</v>
      </c>
      <c r="H29" s="529">
        <v>168</v>
      </c>
      <c r="I29" s="555">
        <v>2.75</v>
      </c>
      <c r="J29" s="529">
        <v>110242</v>
      </c>
      <c r="K29" s="529" t="s">
        <v>1702</v>
      </c>
      <c r="L29" s="58">
        <v>1.9007852424280194</v>
      </c>
      <c r="M29" s="77">
        <v>1.6368</v>
      </c>
      <c r="N29" s="528">
        <v>3.1112052848061822</v>
      </c>
      <c r="P29" s="528">
        <v>92.398794715193816</v>
      </c>
      <c r="Q29" s="528">
        <v>90.028794715193811</v>
      </c>
      <c r="R29" s="528">
        <v>87.168794715193826</v>
      </c>
      <c r="S29" s="208">
        <v>9126</v>
      </c>
      <c r="T29" s="529" t="s">
        <v>24</v>
      </c>
      <c r="U29" s="529">
        <v>168</v>
      </c>
      <c r="V29" s="555">
        <v>2.75</v>
      </c>
      <c r="W29" s="528">
        <v>95.51</v>
      </c>
      <c r="X29" s="528">
        <v>93.14</v>
      </c>
      <c r="Y29" s="528">
        <v>90.28</v>
      </c>
      <c r="Z29" s="528">
        <v>0</v>
      </c>
      <c r="AA29" s="529" t="s">
        <v>1703</v>
      </c>
    </row>
  </sheetData>
  <protectedRanges>
    <protectedRange password="8F60" sqref="Z6" name="Calculations_40"/>
  </protectedRanges>
  <mergeCells count="1">
    <mergeCell ref="P5:Q5"/>
  </mergeCells>
  <conditionalFormatting sqref="D1:D6">
    <cfRule type="duplicateValues" dxfId="204" priority="2"/>
  </conditionalFormatting>
  <conditionalFormatting sqref="T6">
    <cfRule type="duplicateValues" dxfId="203" priority="1"/>
  </conditionalFormatting>
  <conditionalFormatting sqref="E1:E6">
    <cfRule type="duplicateValues" dxfId="202" priority="3"/>
  </conditionalFormatting>
  <conditionalFormatting sqref="T1:T5 S1:S6">
    <cfRule type="duplicateValues" dxfId="201" priority="4"/>
  </conditionalFormatting>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2060"/>
  </sheetPr>
  <dimension ref="A1:T26"/>
  <sheetViews>
    <sheetView workbookViewId="0">
      <pane xSplit="3" ySplit="6" topLeftCell="G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6.44140625" style="10" bestFit="1" customWidth="1"/>
    <col min="2" max="2" width="45.10937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37"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58.664062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1727</v>
      </c>
      <c r="L6" s="16" t="s">
        <v>1728</v>
      </c>
      <c r="M6" s="15" t="s">
        <v>1729</v>
      </c>
      <c r="N6" s="24" t="s">
        <v>28</v>
      </c>
      <c r="O6" s="20" t="s">
        <v>12</v>
      </c>
      <c r="P6" s="20" t="s">
        <v>13</v>
      </c>
      <c r="Q6" s="19"/>
      <c r="R6" s="20" t="s">
        <v>16</v>
      </c>
      <c r="S6" s="22" t="s">
        <v>17</v>
      </c>
      <c r="T6" s="15" t="s">
        <v>7</v>
      </c>
    </row>
    <row r="7" spans="1:20" x14ac:dyDescent="0.3">
      <c r="A7" s="10" t="s">
        <v>1730</v>
      </c>
      <c r="B7" s="10" t="s">
        <v>1731</v>
      </c>
      <c r="C7" s="10">
        <v>5210</v>
      </c>
      <c r="D7" s="529" t="s">
        <v>24</v>
      </c>
      <c r="E7" s="529">
        <v>18.75</v>
      </c>
      <c r="F7" s="529">
        <v>20.46</v>
      </c>
      <c r="G7" s="529">
        <v>60</v>
      </c>
      <c r="H7" s="529">
        <v>5</v>
      </c>
      <c r="I7" s="529">
        <v>110242</v>
      </c>
      <c r="J7" s="529" t="s">
        <v>1702</v>
      </c>
      <c r="K7" s="528">
        <v>41.875</v>
      </c>
      <c r="L7" s="528">
        <v>40.75</v>
      </c>
      <c r="M7" s="528">
        <v>39.8125</v>
      </c>
      <c r="N7" s="58">
        <v>1.75</v>
      </c>
      <c r="O7" s="77">
        <v>1.6368</v>
      </c>
      <c r="P7" s="528">
        <v>2.86</v>
      </c>
      <c r="R7" s="528">
        <v>2.86</v>
      </c>
      <c r="S7" s="528">
        <v>3.56</v>
      </c>
      <c r="T7" s="529" t="s">
        <v>1732</v>
      </c>
    </row>
    <row r="8" spans="1:20" x14ac:dyDescent="0.3">
      <c r="A8" s="10" t="s">
        <v>1730</v>
      </c>
      <c r="B8" s="10" t="s">
        <v>1733</v>
      </c>
      <c r="C8" s="10">
        <v>5211</v>
      </c>
      <c r="D8" s="529" t="s">
        <v>24</v>
      </c>
      <c r="E8" s="529">
        <v>18.75</v>
      </c>
      <c r="F8" s="529">
        <v>20.46</v>
      </c>
      <c r="G8" s="529">
        <v>60</v>
      </c>
      <c r="H8" s="529">
        <v>5</v>
      </c>
      <c r="I8" s="529">
        <v>110242</v>
      </c>
      <c r="J8" s="529" t="s">
        <v>1702</v>
      </c>
      <c r="K8" s="528">
        <v>42.005000000000003</v>
      </c>
      <c r="L8" s="528">
        <v>40.880000000000003</v>
      </c>
      <c r="M8" s="528">
        <v>39.942500000000003</v>
      </c>
      <c r="N8" s="58">
        <v>1.72</v>
      </c>
      <c r="O8" s="77">
        <v>1.6368</v>
      </c>
      <c r="P8" s="528">
        <v>2.82</v>
      </c>
      <c r="R8" s="528">
        <v>2.82</v>
      </c>
      <c r="S8" s="528">
        <v>3.56</v>
      </c>
      <c r="T8" s="529" t="s">
        <v>1732</v>
      </c>
    </row>
    <row r="9" spans="1:20" x14ac:dyDescent="0.3">
      <c r="A9" s="10" t="s">
        <v>1730</v>
      </c>
      <c r="B9" s="10" t="s">
        <v>1734</v>
      </c>
      <c r="C9" s="10">
        <v>5212</v>
      </c>
      <c r="D9" s="529" t="s">
        <v>24</v>
      </c>
      <c r="E9" s="529">
        <v>18.75</v>
      </c>
      <c r="F9" s="529">
        <v>20.46</v>
      </c>
      <c r="G9" s="529">
        <v>60</v>
      </c>
      <c r="H9" s="529">
        <v>5</v>
      </c>
      <c r="I9" s="529">
        <v>110242</v>
      </c>
      <c r="J9" s="529" t="s">
        <v>1702</v>
      </c>
      <c r="K9" s="528">
        <v>37.695</v>
      </c>
      <c r="L9" s="528">
        <v>36.57</v>
      </c>
      <c r="M9" s="528">
        <v>35.6325</v>
      </c>
      <c r="N9" s="58">
        <v>1.56</v>
      </c>
      <c r="O9" s="77">
        <v>1.6368</v>
      </c>
      <c r="P9" s="528">
        <v>2.5499999999999998</v>
      </c>
      <c r="R9" s="528">
        <v>2.5499999999999998</v>
      </c>
      <c r="S9" s="528">
        <v>3.56</v>
      </c>
      <c r="T9" s="529" t="s">
        <v>1732</v>
      </c>
    </row>
    <row r="10" spans="1:20" x14ac:dyDescent="0.3">
      <c r="A10" s="10" t="s">
        <v>1730</v>
      </c>
      <c r="B10" s="10" t="s">
        <v>1735</v>
      </c>
      <c r="C10" s="10">
        <v>5213</v>
      </c>
      <c r="D10" s="529" t="s">
        <v>24</v>
      </c>
      <c r="E10" s="529">
        <v>18.75</v>
      </c>
      <c r="F10" s="529">
        <v>20.46</v>
      </c>
      <c r="G10" s="529">
        <v>60</v>
      </c>
      <c r="H10" s="529">
        <v>5</v>
      </c>
      <c r="I10" s="529">
        <v>110242</v>
      </c>
      <c r="J10" s="529" t="s">
        <v>1702</v>
      </c>
      <c r="K10" s="528">
        <v>43.075000000000003</v>
      </c>
      <c r="L10" s="528">
        <v>41.95</v>
      </c>
      <c r="M10" s="528">
        <v>41.012500000000003</v>
      </c>
      <c r="N10" s="58">
        <v>1.91</v>
      </c>
      <c r="O10" s="77">
        <v>1.6368</v>
      </c>
      <c r="P10" s="528">
        <v>3.13</v>
      </c>
      <c r="R10" s="528">
        <v>3.13</v>
      </c>
      <c r="S10" s="528">
        <v>3.56</v>
      </c>
      <c r="T10" s="529" t="s">
        <v>1732</v>
      </c>
    </row>
    <row r="11" spans="1:20" x14ac:dyDescent="0.3">
      <c r="A11" s="10" t="s">
        <v>1730</v>
      </c>
      <c r="B11" s="10" t="s">
        <v>1736</v>
      </c>
      <c r="C11" s="10">
        <v>5216</v>
      </c>
      <c r="D11" s="529" t="s">
        <v>24</v>
      </c>
      <c r="E11" s="529">
        <v>18.75</v>
      </c>
      <c r="F11" s="529">
        <v>20.46</v>
      </c>
      <c r="G11" s="529">
        <v>60</v>
      </c>
      <c r="H11" s="529">
        <v>5</v>
      </c>
      <c r="I11" s="529">
        <v>110242</v>
      </c>
      <c r="J11" s="529" t="s">
        <v>1702</v>
      </c>
      <c r="K11" s="528">
        <v>41.825000000000003</v>
      </c>
      <c r="L11" s="528">
        <v>40.700000000000003</v>
      </c>
      <c r="M11" s="528">
        <v>39.762500000000003</v>
      </c>
      <c r="N11" s="58">
        <v>2.65</v>
      </c>
      <c r="O11" s="77">
        <v>1.6368</v>
      </c>
      <c r="P11" s="528">
        <v>4.34</v>
      </c>
      <c r="R11" s="528">
        <v>4.34</v>
      </c>
      <c r="S11" s="528">
        <v>3.56</v>
      </c>
      <c r="T11" s="529" t="s">
        <v>1732</v>
      </c>
    </row>
    <row r="12" spans="1:20" x14ac:dyDescent="0.3">
      <c r="A12" s="10" t="s">
        <v>1730</v>
      </c>
      <c r="B12" s="10" t="s">
        <v>1737</v>
      </c>
      <c r="C12" s="10">
        <v>5218</v>
      </c>
      <c r="D12" s="529" t="s">
        <v>24</v>
      </c>
      <c r="E12" s="529">
        <v>18.75</v>
      </c>
      <c r="F12" s="529">
        <v>20.46</v>
      </c>
      <c r="G12" s="529">
        <v>60</v>
      </c>
      <c r="H12" s="529">
        <v>5</v>
      </c>
      <c r="I12" s="529">
        <v>110242</v>
      </c>
      <c r="J12" s="529" t="s">
        <v>1702</v>
      </c>
      <c r="K12" s="528">
        <v>42.195</v>
      </c>
      <c r="L12" s="528">
        <v>41.07</v>
      </c>
      <c r="M12" s="528">
        <v>40.1325</v>
      </c>
      <c r="N12" s="58">
        <v>1.56</v>
      </c>
      <c r="O12" s="77">
        <v>1.6368</v>
      </c>
      <c r="P12" s="528">
        <v>2.5499999999999998</v>
      </c>
      <c r="R12" s="528">
        <v>2.5499999999999998</v>
      </c>
      <c r="S12" s="528">
        <v>3.56</v>
      </c>
      <c r="T12" s="529" t="s">
        <v>1732</v>
      </c>
    </row>
    <row r="13" spans="1:20" x14ac:dyDescent="0.3">
      <c r="A13" s="10" t="s">
        <v>1730</v>
      </c>
      <c r="B13" s="10" t="s">
        <v>1738</v>
      </c>
      <c r="C13" s="10">
        <v>5220</v>
      </c>
      <c r="D13" s="529" t="s">
        <v>24</v>
      </c>
      <c r="E13" s="529">
        <v>19.68</v>
      </c>
      <c r="F13" s="529">
        <v>21.08</v>
      </c>
      <c r="G13" s="529">
        <v>90</v>
      </c>
      <c r="H13" s="529">
        <v>3.5</v>
      </c>
      <c r="I13" s="529">
        <v>110242</v>
      </c>
      <c r="J13" s="529" t="s">
        <v>1702</v>
      </c>
      <c r="K13" s="528">
        <v>47.245200000000004</v>
      </c>
      <c r="L13" s="528">
        <v>46.064400000000006</v>
      </c>
      <c r="M13" s="528">
        <v>45.080400000000004</v>
      </c>
      <c r="N13" s="58">
        <v>1.89</v>
      </c>
      <c r="O13" s="77">
        <v>1.6368</v>
      </c>
      <c r="P13" s="528">
        <v>3.09</v>
      </c>
      <c r="R13" s="528">
        <v>3.09</v>
      </c>
      <c r="S13" s="528">
        <v>3.74</v>
      </c>
      <c r="T13" s="529" t="s">
        <v>1732</v>
      </c>
    </row>
    <row r="14" spans="1:20" x14ac:dyDescent="0.3">
      <c r="A14" s="10" t="s">
        <v>1730</v>
      </c>
      <c r="B14" s="10" t="s">
        <v>1739</v>
      </c>
      <c r="C14" s="10">
        <v>5221</v>
      </c>
      <c r="D14" s="529" t="s">
        <v>24</v>
      </c>
      <c r="E14" s="529">
        <v>19.68</v>
      </c>
      <c r="F14" s="529">
        <v>21.08</v>
      </c>
      <c r="G14" s="529">
        <v>90</v>
      </c>
      <c r="H14" s="529">
        <v>3.5</v>
      </c>
      <c r="I14" s="529">
        <v>110242</v>
      </c>
      <c r="J14" s="529" t="s">
        <v>1702</v>
      </c>
      <c r="K14" s="528">
        <v>47.4452</v>
      </c>
      <c r="L14" s="528">
        <v>46.264400000000002</v>
      </c>
      <c r="M14" s="528">
        <v>45.2804</v>
      </c>
      <c r="N14" s="58">
        <v>1.57</v>
      </c>
      <c r="O14" s="77">
        <v>1.6368</v>
      </c>
      <c r="P14" s="528">
        <v>2.57</v>
      </c>
      <c r="R14" s="528">
        <v>2.57</v>
      </c>
      <c r="S14" s="528">
        <v>3.74</v>
      </c>
      <c r="T14" s="529" t="s">
        <v>1732</v>
      </c>
    </row>
    <row r="15" spans="1:20" x14ac:dyDescent="0.3">
      <c r="A15" s="10" t="s">
        <v>1730</v>
      </c>
      <c r="B15" s="10" t="s">
        <v>1740</v>
      </c>
      <c r="C15" s="10">
        <v>5264</v>
      </c>
      <c r="D15" s="529" t="s">
        <v>24</v>
      </c>
      <c r="E15" s="529">
        <v>18.96</v>
      </c>
      <c r="F15" s="529">
        <v>20.309999999999999</v>
      </c>
      <c r="G15" s="529">
        <v>108</v>
      </c>
      <c r="H15" s="529">
        <v>2.81</v>
      </c>
      <c r="I15" s="529">
        <v>110242</v>
      </c>
      <c r="J15" s="529" t="s">
        <v>1702</v>
      </c>
      <c r="K15" s="528">
        <v>48.364400000000003</v>
      </c>
      <c r="L15" s="528">
        <v>47.226800000000004</v>
      </c>
      <c r="M15" s="528">
        <v>46.278800000000004</v>
      </c>
      <c r="N15" s="58">
        <v>2.97</v>
      </c>
      <c r="O15" s="77">
        <v>1.6368</v>
      </c>
      <c r="P15" s="528">
        <v>4.8600000000000003</v>
      </c>
      <c r="R15" s="528">
        <v>4.8600000000000003</v>
      </c>
      <c r="S15" s="528">
        <v>3.56</v>
      </c>
      <c r="T15" s="529" t="s">
        <v>1732</v>
      </c>
    </row>
    <row r="16" spans="1:20" x14ac:dyDescent="0.3">
      <c r="A16" s="10" t="s">
        <v>1730</v>
      </c>
      <c r="B16" s="10" t="s">
        <v>1741</v>
      </c>
      <c r="C16" s="10">
        <v>5277</v>
      </c>
      <c r="D16" s="529" t="s">
        <v>24</v>
      </c>
      <c r="E16" s="529">
        <v>21.6</v>
      </c>
      <c r="F16" s="529">
        <v>23.85</v>
      </c>
      <c r="G16" s="529">
        <v>144</v>
      </c>
      <c r="H16" s="529">
        <v>2.4</v>
      </c>
      <c r="I16" s="529">
        <v>110242</v>
      </c>
      <c r="J16" s="529" t="s">
        <v>1702</v>
      </c>
      <c r="K16" s="528">
        <v>59.603999999999999</v>
      </c>
      <c r="L16" s="528">
        <v>58.308</v>
      </c>
      <c r="M16" s="528">
        <v>57.228000000000002</v>
      </c>
      <c r="N16" s="58">
        <v>7.07</v>
      </c>
      <c r="O16" s="77">
        <v>1.6368</v>
      </c>
      <c r="P16" s="528">
        <v>11.57</v>
      </c>
      <c r="R16" s="528">
        <v>11.57</v>
      </c>
      <c r="S16" s="528">
        <v>3.56</v>
      </c>
      <c r="T16" s="529" t="s">
        <v>1732</v>
      </c>
    </row>
    <row r="17" spans="1:20" x14ac:dyDescent="0.3">
      <c r="A17" s="10" t="s">
        <v>1730</v>
      </c>
      <c r="B17" s="10" t="s">
        <v>1742</v>
      </c>
      <c r="C17" s="10">
        <v>5280</v>
      </c>
      <c r="D17" s="529" t="s">
        <v>24</v>
      </c>
      <c r="E17" s="529">
        <v>16.45</v>
      </c>
      <c r="F17" s="529">
        <v>17.649999999999999</v>
      </c>
      <c r="G17" s="529">
        <v>112</v>
      </c>
      <c r="H17" s="529">
        <v>2.35</v>
      </c>
      <c r="I17" s="529">
        <v>110242</v>
      </c>
      <c r="J17" s="529" t="s">
        <v>1702</v>
      </c>
      <c r="K17" s="528">
        <v>39.183</v>
      </c>
      <c r="L17" s="528">
        <v>38.195999999999998</v>
      </c>
      <c r="M17" s="528">
        <v>37.3735</v>
      </c>
      <c r="N17" s="58">
        <v>4.0999999999999996</v>
      </c>
      <c r="O17" s="77">
        <v>1.6368</v>
      </c>
      <c r="P17" s="528">
        <v>6.71</v>
      </c>
      <c r="R17" s="528">
        <v>6.71</v>
      </c>
      <c r="S17" s="528">
        <v>3.13</v>
      </c>
      <c r="T17" s="529" t="s">
        <v>1732</v>
      </c>
    </row>
    <row r="18" spans="1:20" x14ac:dyDescent="0.3">
      <c r="A18" s="10" t="s">
        <v>1730</v>
      </c>
      <c r="B18" s="10" t="s">
        <v>1743</v>
      </c>
      <c r="C18" s="10">
        <v>5811</v>
      </c>
      <c r="D18" s="529" t="s">
        <v>24</v>
      </c>
      <c r="E18" s="529">
        <v>30</v>
      </c>
      <c r="F18" s="529">
        <v>32.11</v>
      </c>
      <c r="G18" s="529">
        <v>96</v>
      </c>
      <c r="H18" s="529">
        <v>5</v>
      </c>
      <c r="I18" s="529">
        <v>110242</v>
      </c>
      <c r="J18" s="529" t="s">
        <v>1702</v>
      </c>
      <c r="K18" s="528">
        <v>67.22</v>
      </c>
      <c r="L18" s="528">
        <v>65.42</v>
      </c>
      <c r="M18" s="528">
        <v>63.92</v>
      </c>
      <c r="N18" s="58">
        <v>2.76</v>
      </c>
      <c r="O18" s="77">
        <v>1.6368</v>
      </c>
      <c r="P18" s="528">
        <v>4.5199999999999996</v>
      </c>
      <c r="R18" s="528">
        <v>4.5199999999999996</v>
      </c>
      <c r="S18" s="528">
        <v>3.56</v>
      </c>
      <c r="T18" s="529" t="s">
        <v>1732</v>
      </c>
    </row>
    <row r="19" spans="1:20" x14ac:dyDescent="0.3">
      <c r="A19" s="10" t="s">
        <v>1730</v>
      </c>
      <c r="B19" s="10" t="s">
        <v>1744</v>
      </c>
      <c r="C19" s="10">
        <v>5818</v>
      </c>
      <c r="D19" s="529" t="s">
        <v>24</v>
      </c>
      <c r="E19" s="529">
        <v>30</v>
      </c>
      <c r="F19" s="529">
        <v>32.11</v>
      </c>
      <c r="G19" s="529">
        <v>96</v>
      </c>
      <c r="H19" s="529">
        <v>5</v>
      </c>
      <c r="I19" s="529">
        <v>110242</v>
      </c>
      <c r="J19" s="529" t="s">
        <v>1702</v>
      </c>
      <c r="K19" s="528">
        <v>68.240000000000009</v>
      </c>
      <c r="L19" s="528">
        <v>66.440000000000012</v>
      </c>
      <c r="M19" s="528">
        <v>64.940000000000012</v>
      </c>
      <c r="N19" s="58">
        <v>2.5</v>
      </c>
      <c r="O19" s="77">
        <v>1.6368</v>
      </c>
      <c r="P19" s="528">
        <v>4.09</v>
      </c>
      <c r="R19" s="528">
        <v>4.09</v>
      </c>
      <c r="S19" s="528">
        <v>3.56</v>
      </c>
      <c r="T19" s="529" t="s">
        <v>1732</v>
      </c>
    </row>
    <row r="20" spans="1:20" x14ac:dyDescent="0.3">
      <c r="A20" s="10" t="s">
        <v>1730</v>
      </c>
      <c r="B20" s="10" t="s">
        <v>1745</v>
      </c>
      <c r="C20" s="10">
        <v>5821</v>
      </c>
      <c r="D20" s="529" t="s">
        <v>24</v>
      </c>
      <c r="E20" s="529">
        <v>21</v>
      </c>
      <c r="F20" s="529">
        <v>23.145</v>
      </c>
      <c r="G20" s="529">
        <v>96</v>
      </c>
      <c r="H20" s="529">
        <v>3.5</v>
      </c>
      <c r="I20" s="529">
        <v>110242</v>
      </c>
      <c r="J20" s="529" t="s">
        <v>1702</v>
      </c>
      <c r="K20" s="528">
        <v>54.530000000000008</v>
      </c>
      <c r="L20" s="528">
        <v>53.27</v>
      </c>
      <c r="M20" s="528">
        <v>52.220000000000006</v>
      </c>
      <c r="N20" s="58">
        <v>1.68</v>
      </c>
      <c r="O20" s="77">
        <v>1.6368</v>
      </c>
      <c r="P20" s="528">
        <v>2.75</v>
      </c>
      <c r="R20" s="528">
        <v>2.75</v>
      </c>
      <c r="S20" s="528">
        <v>3.74</v>
      </c>
      <c r="T20" s="529" t="s">
        <v>1732</v>
      </c>
    </row>
    <row r="21" spans="1:20" x14ac:dyDescent="0.3">
      <c r="A21" s="10" t="s">
        <v>1730</v>
      </c>
      <c r="B21" s="10" t="s">
        <v>1746</v>
      </c>
      <c r="C21" s="10">
        <v>5826</v>
      </c>
      <c r="D21" s="529" t="s">
        <v>24</v>
      </c>
      <c r="E21" s="529">
        <v>30</v>
      </c>
      <c r="F21" s="529">
        <v>32.11</v>
      </c>
      <c r="G21" s="529">
        <v>96</v>
      </c>
      <c r="H21" s="529">
        <v>5</v>
      </c>
      <c r="I21" s="529">
        <v>110242</v>
      </c>
      <c r="J21" s="529" t="s">
        <v>1702</v>
      </c>
      <c r="K21" s="528">
        <v>67.64</v>
      </c>
      <c r="L21" s="528">
        <v>65.84</v>
      </c>
      <c r="M21" s="528">
        <v>64.34</v>
      </c>
      <c r="N21" s="58">
        <v>3.33</v>
      </c>
      <c r="O21" s="77">
        <v>1.6368</v>
      </c>
      <c r="P21" s="528">
        <v>5.45</v>
      </c>
      <c r="R21" s="528">
        <v>5.45</v>
      </c>
      <c r="S21" s="528">
        <v>3.56</v>
      </c>
      <c r="T21" s="529" t="s">
        <v>1732</v>
      </c>
    </row>
    <row r="22" spans="1:20" x14ac:dyDescent="0.3">
      <c r="A22" s="10" t="s">
        <v>1730</v>
      </c>
      <c r="B22" s="10" t="s">
        <v>1747</v>
      </c>
      <c r="C22" s="10">
        <v>5828</v>
      </c>
      <c r="D22" s="529" t="s">
        <v>24</v>
      </c>
      <c r="E22" s="529">
        <v>21</v>
      </c>
      <c r="F22" s="529">
        <v>23.15</v>
      </c>
      <c r="G22" s="529">
        <v>96</v>
      </c>
      <c r="H22" s="529">
        <v>3.5</v>
      </c>
      <c r="I22" s="529">
        <v>110242</v>
      </c>
      <c r="J22" s="529" t="s">
        <v>1702</v>
      </c>
      <c r="K22" s="528">
        <v>54.530000000000008</v>
      </c>
      <c r="L22" s="528">
        <v>53.27</v>
      </c>
      <c r="M22" s="528">
        <v>52.220000000000006</v>
      </c>
      <c r="N22" s="58">
        <v>1.91</v>
      </c>
      <c r="O22" s="77">
        <v>1.6368</v>
      </c>
      <c r="P22" s="528">
        <v>3.13</v>
      </c>
      <c r="R22" s="528">
        <v>3.13</v>
      </c>
      <c r="S22" s="528">
        <v>3.56</v>
      </c>
      <c r="T22" s="529" t="s">
        <v>1732</v>
      </c>
    </row>
    <row r="23" spans="1:20" x14ac:dyDescent="0.3">
      <c r="A23" s="10" t="s">
        <v>1730</v>
      </c>
      <c r="B23" s="10" t="s">
        <v>1748</v>
      </c>
      <c r="C23" s="10">
        <v>5864</v>
      </c>
      <c r="D23" s="529" t="s">
        <v>24</v>
      </c>
      <c r="E23" s="529">
        <v>21.07</v>
      </c>
      <c r="F23" s="529">
        <v>23.18</v>
      </c>
      <c r="G23" s="529">
        <v>120</v>
      </c>
      <c r="H23" s="529">
        <v>2.81</v>
      </c>
      <c r="I23" s="529">
        <v>110242</v>
      </c>
      <c r="J23" s="529" t="s">
        <v>1702</v>
      </c>
      <c r="K23" s="528">
        <v>56.1798</v>
      </c>
      <c r="L23" s="528">
        <v>54.915599999999998</v>
      </c>
      <c r="M23" s="528">
        <v>53.862099999999998</v>
      </c>
      <c r="N23" s="58">
        <v>3.28</v>
      </c>
      <c r="O23" s="77">
        <v>1.6368</v>
      </c>
      <c r="P23" s="528">
        <v>5.37</v>
      </c>
      <c r="R23" s="528">
        <v>5.37</v>
      </c>
      <c r="S23" s="528">
        <v>3.56</v>
      </c>
      <c r="T23" s="529" t="s">
        <v>1732</v>
      </c>
    </row>
    <row r="24" spans="1:20" x14ac:dyDescent="0.3">
      <c r="A24" s="10" t="s">
        <v>1730</v>
      </c>
      <c r="B24" s="10" t="s">
        <v>1749</v>
      </c>
      <c r="C24" s="10">
        <v>21072</v>
      </c>
      <c r="D24" s="529" t="s">
        <v>24</v>
      </c>
      <c r="E24" s="529">
        <v>21.38</v>
      </c>
      <c r="F24" s="529">
        <v>23.300999999999998</v>
      </c>
      <c r="G24" s="529">
        <v>72</v>
      </c>
      <c r="H24" s="529">
        <v>4.75</v>
      </c>
      <c r="I24" s="529">
        <v>110242</v>
      </c>
      <c r="J24" s="529" t="s">
        <v>1702</v>
      </c>
      <c r="K24" s="528">
        <v>49.103199999999994</v>
      </c>
      <c r="L24" s="528">
        <v>47.820399999999999</v>
      </c>
      <c r="M24" s="528">
        <v>46.751399999999997</v>
      </c>
      <c r="N24" s="58">
        <v>3.48</v>
      </c>
      <c r="O24" s="77">
        <v>1.6368</v>
      </c>
      <c r="P24" s="528">
        <v>5.7</v>
      </c>
      <c r="R24" s="528">
        <v>5.7</v>
      </c>
      <c r="S24" s="528">
        <v>3.98</v>
      </c>
      <c r="T24" s="529" t="s">
        <v>1732</v>
      </c>
    </row>
    <row r="25" spans="1:20" x14ac:dyDescent="0.3">
      <c r="A25" s="10" t="s">
        <v>1730</v>
      </c>
      <c r="B25" s="10" t="s">
        <v>1750</v>
      </c>
      <c r="C25" s="10">
        <v>21200</v>
      </c>
      <c r="D25" s="529" t="s">
        <v>24</v>
      </c>
      <c r="E25" s="529">
        <v>27</v>
      </c>
      <c r="F25" s="529">
        <v>28.97</v>
      </c>
      <c r="G25" s="529">
        <v>96</v>
      </c>
      <c r="H25" s="529">
        <v>4.5</v>
      </c>
      <c r="I25" s="529">
        <v>110242</v>
      </c>
      <c r="J25" s="529" t="s">
        <v>1702</v>
      </c>
      <c r="K25" s="528">
        <v>50.99</v>
      </c>
      <c r="L25" s="528">
        <v>49.370000000000005</v>
      </c>
      <c r="M25" s="528">
        <v>48.02</v>
      </c>
      <c r="N25" s="58">
        <v>3.06</v>
      </c>
      <c r="O25" s="77">
        <v>1.6368</v>
      </c>
      <c r="P25" s="528">
        <v>5.01</v>
      </c>
      <c r="R25" s="528">
        <v>5.01</v>
      </c>
      <c r="S25" s="528">
        <v>4.01</v>
      </c>
      <c r="T25" s="529" t="s">
        <v>1732</v>
      </c>
    </row>
    <row r="26" spans="1:20" x14ac:dyDescent="0.3">
      <c r="A26" s="10" t="s">
        <v>1730</v>
      </c>
      <c r="B26" s="10" t="s">
        <v>1751</v>
      </c>
      <c r="C26" s="10">
        <v>33212</v>
      </c>
      <c r="D26" s="529" t="s">
        <v>24</v>
      </c>
      <c r="E26" s="529">
        <v>27</v>
      </c>
      <c r="F26" s="529">
        <v>29.33</v>
      </c>
      <c r="G26" s="529">
        <v>96</v>
      </c>
      <c r="H26" s="529">
        <v>4.5</v>
      </c>
      <c r="I26" s="529">
        <v>110242</v>
      </c>
      <c r="J26" s="529" t="s">
        <v>1702</v>
      </c>
      <c r="K26" s="528">
        <v>56.04</v>
      </c>
      <c r="L26" s="528">
        <v>54.42</v>
      </c>
      <c r="M26" s="528">
        <v>53.07</v>
      </c>
      <c r="N26" s="58">
        <v>3.06</v>
      </c>
      <c r="O26" s="77">
        <v>1.6368</v>
      </c>
      <c r="P26" s="528">
        <v>5.01</v>
      </c>
      <c r="R26" s="528">
        <v>5.01</v>
      </c>
      <c r="S26" s="528">
        <v>3.81</v>
      </c>
      <c r="T26" s="529" t="s">
        <v>1732</v>
      </c>
    </row>
  </sheetData>
  <protectedRanges>
    <protectedRange password="8F60" sqref="S6" name="Calculations_40"/>
  </protectedRanges>
  <conditionalFormatting sqref="C4:C6">
    <cfRule type="duplicateValues" dxfId="200" priority="3"/>
  </conditionalFormatting>
  <conditionalFormatting sqref="D4:D6">
    <cfRule type="duplicateValues" dxfId="199" priority="4"/>
  </conditionalFormatting>
  <conditionalFormatting sqref="D1:D3">
    <cfRule type="duplicateValues" dxfId="198" priority="1"/>
  </conditionalFormatting>
  <conditionalFormatting sqref="E1:E3">
    <cfRule type="duplicateValues" dxfId="197" priority="2"/>
  </conditionalFormatting>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7030A0"/>
    <pageSetUpPr fitToPage="1"/>
  </sheetPr>
  <dimension ref="A1:AA70"/>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7.6640625" style="528" customWidth="1"/>
    <col min="17" max="18" width="19.33203125" style="528" customWidth="1"/>
    <col min="19" max="19" width="14" style="529" customWidth="1"/>
    <col min="20" max="22" width="9.33203125" style="529"/>
    <col min="23" max="23" width="19.6640625" style="528" customWidth="1"/>
    <col min="24" max="24" width="22.33203125" style="528" customWidth="1"/>
    <col min="25" max="25" width="22.6640625" style="528" customWidth="1"/>
    <col min="26" max="26" width="12.5546875" style="528" customWidth="1"/>
    <col min="27" max="27" width="9.33203125" style="529"/>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1752</v>
      </c>
      <c r="Q6" s="15" t="s">
        <v>1753</v>
      </c>
      <c r="R6" s="15" t="s">
        <v>34</v>
      </c>
      <c r="S6" s="13" t="s">
        <v>15</v>
      </c>
      <c r="T6" s="14" t="s">
        <v>9</v>
      </c>
      <c r="U6" s="12" t="s">
        <v>40</v>
      </c>
      <c r="V6" s="14" t="s">
        <v>39</v>
      </c>
      <c r="W6" s="15" t="s">
        <v>1754</v>
      </c>
      <c r="X6" s="15" t="s">
        <v>1755</v>
      </c>
      <c r="Y6" s="15" t="s">
        <v>37</v>
      </c>
      <c r="Z6" s="22" t="s">
        <v>17</v>
      </c>
      <c r="AA6" s="15" t="s">
        <v>7</v>
      </c>
    </row>
    <row r="7" spans="1:27" hidden="1" x14ac:dyDescent="0.3">
      <c r="A7" s="10" t="s">
        <v>21</v>
      </c>
      <c r="B7" s="10" t="s">
        <v>22</v>
      </c>
      <c r="C7" s="10" t="s">
        <v>23</v>
      </c>
      <c r="D7" s="10">
        <v>12345</v>
      </c>
      <c r="E7" s="529" t="s">
        <v>24</v>
      </c>
      <c r="F7" s="529">
        <v>13.2</v>
      </c>
      <c r="G7" s="529">
        <v>14.75</v>
      </c>
      <c r="H7" s="529">
        <v>50</v>
      </c>
      <c r="I7" s="529">
        <v>4.25</v>
      </c>
      <c r="J7" s="529">
        <v>100154</v>
      </c>
      <c r="K7" s="529" t="s">
        <v>25</v>
      </c>
      <c r="L7" s="60">
        <v>45</v>
      </c>
      <c r="M7" s="528">
        <v>2</v>
      </c>
      <c r="N7" s="528">
        <v>90</v>
      </c>
      <c r="P7" s="528">
        <v>30</v>
      </c>
      <c r="Q7" s="528">
        <v>28</v>
      </c>
      <c r="R7" s="528">
        <v>26</v>
      </c>
      <c r="S7" s="529" t="s">
        <v>26</v>
      </c>
      <c r="T7" s="529" t="s">
        <v>24</v>
      </c>
      <c r="U7" s="529">
        <v>50</v>
      </c>
      <c r="V7" s="529">
        <v>4.25</v>
      </c>
      <c r="W7" s="528">
        <v>119</v>
      </c>
      <c r="X7" s="528">
        <v>117</v>
      </c>
      <c r="Y7" s="528">
        <v>120</v>
      </c>
      <c r="Z7" s="528">
        <v>0</v>
      </c>
    </row>
    <row r="8" spans="1:27" hidden="1" x14ac:dyDescent="0.3">
      <c r="A8" s="10" t="s">
        <v>21</v>
      </c>
      <c r="B8" s="10" t="s">
        <v>22</v>
      </c>
      <c r="C8" s="10" t="s">
        <v>23</v>
      </c>
      <c r="D8" s="10">
        <v>12345</v>
      </c>
      <c r="E8" s="529" t="s">
        <v>24</v>
      </c>
      <c r="F8" s="529">
        <v>13.2</v>
      </c>
      <c r="G8" s="529">
        <v>14.75</v>
      </c>
      <c r="H8" s="529">
        <v>50</v>
      </c>
      <c r="I8" s="529">
        <v>4.25</v>
      </c>
      <c r="J8" s="529">
        <v>100036</v>
      </c>
      <c r="K8" s="529" t="s">
        <v>27</v>
      </c>
      <c r="L8" s="529">
        <v>1</v>
      </c>
      <c r="M8" s="528">
        <v>1.5</v>
      </c>
      <c r="N8" s="528">
        <v>1.5</v>
      </c>
      <c r="P8" s="528">
        <v>118.5</v>
      </c>
      <c r="Q8" s="528">
        <v>116.5</v>
      </c>
      <c r="R8" s="528">
        <v>114.4</v>
      </c>
      <c r="S8" s="529" t="s">
        <v>26</v>
      </c>
      <c r="T8" s="529" t="s">
        <v>24</v>
      </c>
      <c r="U8" s="529">
        <v>50</v>
      </c>
      <c r="V8" s="529">
        <v>4.25</v>
      </c>
      <c r="W8" s="528">
        <v>119</v>
      </c>
      <c r="X8" s="528">
        <v>117</v>
      </c>
      <c r="Y8" s="528">
        <v>120</v>
      </c>
      <c r="Z8" s="528">
        <v>0</v>
      </c>
    </row>
    <row r="9" spans="1:27" hidden="1" x14ac:dyDescent="0.3">
      <c r="A9" s="10" t="s">
        <v>21</v>
      </c>
      <c r="B9" s="10" t="s">
        <v>22</v>
      </c>
      <c r="C9" s="10" t="s">
        <v>23</v>
      </c>
      <c r="D9" s="10">
        <v>12345</v>
      </c>
      <c r="E9" s="529" t="s">
        <v>24</v>
      </c>
      <c r="F9" s="529">
        <v>13.2</v>
      </c>
      <c r="G9" s="529">
        <v>14.75</v>
      </c>
      <c r="H9" s="529">
        <v>50</v>
      </c>
      <c r="I9" s="529">
        <v>4.25</v>
      </c>
      <c r="J9" s="529">
        <v>100154</v>
      </c>
      <c r="K9" s="529" t="s">
        <v>25</v>
      </c>
      <c r="L9" s="60">
        <v>45</v>
      </c>
      <c r="M9" s="528">
        <v>2</v>
      </c>
      <c r="N9" s="528">
        <v>90</v>
      </c>
    </row>
    <row r="10" spans="1:27" hidden="1" x14ac:dyDescent="0.3">
      <c r="J10" s="529">
        <v>100036</v>
      </c>
      <c r="K10" s="529" t="s">
        <v>27</v>
      </c>
      <c r="L10" s="529">
        <v>1</v>
      </c>
      <c r="M10" s="528">
        <v>1.5</v>
      </c>
      <c r="N10" s="528">
        <v>1.5</v>
      </c>
      <c r="P10" s="528">
        <v>28.5</v>
      </c>
      <c r="Q10" s="528">
        <v>26.5</v>
      </c>
      <c r="R10" s="528">
        <v>24.5</v>
      </c>
      <c r="S10" s="529" t="s">
        <v>26</v>
      </c>
      <c r="T10" s="529" t="s">
        <v>24</v>
      </c>
      <c r="U10" s="529">
        <v>50</v>
      </c>
      <c r="V10" s="529">
        <v>4.25</v>
      </c>
      <c r="W10" s="528">
        <v>119</v>
      </c>
      <c r="X10" s="528">
        <v>117</v>
      </c>
      <c r="Y10" s="528">
        <v>120</v>
      </c>
      <c r="Z10" s="528">
        <v>0</v>
      </c>
    </row>
    <row r="11" spans="1:27" x14ac:dyDescent="0.3">
      <c r="A11" s="10" t="s">
        <v>1756</v>
      </c>
      <c r="B11" s="10" t="s">
        <v>1757</v>
      </c>
      <c r="C11" s="10" t="s">
        <v>1758</v>
      </c>
      <c r="D11" s="10" t="s">
        <v>1759</v>
      </c>
      <c r="E11" s="529" t="s">
        <v>24</v>
      </c>
      <c r="F11" s="529">
        <v>27</v>
      </c>
      <c r="G11" s="529">
        <v>30</v>
      </c>
      <c r="H11" s="529">
        <v>96</v>
      </c>
      <c r="I11" s="529">
        <v>4.5</v>
      </c>
      <c r="J11" s="529">
        <v>100216</v>
      </c>
      <c r="K11" s="529" t="s">
        <v>1760</v>
      </c>
      <c r="L11" s="529">
        <v>26.88</v>
      </c>
      <c r="M11" s="528">
        <v>0.8347</v>
      </c>
      <c r="N11" s="528">
        <v>22.44</v>
      </c>
      <c r="P11" s="528">
        <v>22.66</v>
      </c>
      <c r="Q11" s="528">
        <v>24.33</v>
      </c>
    </row>
    <row r="12" spans="1:27" x14ac:dyDescent="0.3">
      <c r="A12" s="10" t="s">
        <v>1756</v>
      </c>
      <c r="B12" s="10" t="s">
        <v>1761</v>
      </c>
      <c r="C12" s="10" t="s">
        <v>1758</v>
      </c>
      <c r="D12" s="10" t="s">
        <v>1762</v>
      </c>
      <c r="E12" s="529" t="s">
        <v>24</v>
      </c>
      <c r="F12" s="529">
        <v>27</v>
      </c>
      <c r="G12" s="529">
        <v>30</v>
      </c>
      <c r="H12" s="529">
        <v>96</v>
      </c>
      <c r="I12" s="529">
        <v>4.5</v>
      </c>
      <c r="J12" s="529">
        <v>100206</v>
      </c>
      <c r="K12" s="529" t="s">
        <v>1763</v>
      </c>
      <c r="L12" s="529">
        <v>23.82</v>
      </c>
      <c r="M12" s="528">
        <v>0.72799999999999998</v>
      </c>
      <c r="N12" s="528">
        <v>17.34</v>
      </c>
      <c r="P12" s="528">
        <v>23.12</v>
      </c>
      <c r="Q12" s="528">
        <v>24.79</v>
      </c>
    </row>
    <row r="13" spans="1:27" x14ac:dyDescent="0.3">
      <c r="A13" s="10" t="s">
        <v>1756</v>
      </c>
      <c r="B13" s="10" t="s">
        <v>1761</v>
      </c>
      <c r="C13" s="10" t="s">
        <v>1758</v>
      </c>
      <c r="D13" s="10" t="s">
        <v>1764</v>
      </c>
      <c r="E13" s="529" t="s">
        <v>24</v>
      </c>
      <c r="F13" s="529">
        <v>27</v>
      </c>
      <c r="G13" s="529">
        <v>30</v>
      </c>
      <c r="H13" s="529">
        <v>96</v>
      </c>
      <c r="I13" s="529">
        <v>4.5</v>
      </c>
      <c r="J13" s="529">
        <v>100258</v>
      </c>
      <c r="K13" s="529" t="s">
        <v>1765</v>
      </c>
      <c r="L13" s="529">
        <v>16.260000000000002</v>
      </c>
      <c r="M13" s="528">
        <v>0.64980000000000004</v>
      </c>
      <c r="N13" s="528">
        <v>10.57</v>
      </c>
      <c r="P13" s="528">
        <v>23.12</v>
      </c>
      <c r="Q13" s="528">
        <v>24.79</v>
      </c>
    </row>
    <row r="14" spans="1:27" x14ac:dyDescent="0.3">
      <c r="A14" s="10" t="s">
        <v>1756</v>
      </c>
      <c r="B14" s="10" t="s">
        <v>1766</v>
      </c>
      <c r="C14" s="10" t="s">
        <v>1758</v>
      </c>
      <c r="D14" s="10" t="s">
        <v>1767</v>
      </c>
      <c r="E14" s="529" t="s">
        <v>24</v>
      </c>
      <c r="F14" s="529">
        <v>27</v>
      </c>
      <c r="G14" s="529">
        <v>30</v>
      </c>
      <c r="H14" s="529">
        <v>96</v>
      </c>
      <c r="I14" s="529">
        <v>4.5</v>
      </c>
      <c r="J14" s="529">
        <v>110541</v>
      </c>
      <c r="K14" s="529" t="s">
        <v>1768</v>
      </c>
      <c r="L14" s="529">
        <v>27</v>
      </c>
      <c r="M14" s="528">
        <v>0.52549999999999997</v>
      </c>
      <c r="N14" s="528">
        <v>14.19</v>
      </c>
      <c r="P14" s="528">
        <v>22.57</v>
      </c>
      <c r="Q14" s="528">
        <v>24.23</v>
      </c>
    </row>
    <row r="15" spans="1:27" x14ac:dyDescent="0.3">
      <c r="A15" s="10" t="s">
        <v>1756</v>
      </c>
      <c r="B15" s="10" t="s">
        <v>1769</v>
      </c>
      <c r="C15" s="10" t="s">
        <v>1758</v>
      </c>
      <c r="D15" s="10" t="s">
        <v>1770</v>
      </c>
      <c r="E15" s="529" t="s">
        <v>24</v>
      </c>
      <c r="F15" s="529">
        <v>24</v>
      </c>
      <c r="G15" s="529">
        <v>27</v>
      </c>
      <c r="H15" s="529">
        <v>96</v>
      </c>
      <c r="I15" s="529">
        <v>4</v>
      </c>
      <c r="J15" s="529">
        <v>100237</v>
      </c>
      <c r="K15" s="529" t="s">
        <v>1771</v>
      </c>
      <c r="L15" s="529">
        <v>22.89</v>
      </c>
      <c r="M15" s="528">
        <v>0.76470000000000005</v>
      </c>
      <c r="N15" s="528">
        <v>17.5</v>
      </c>
      <c r="P15" s="528">
        <v>23.99</v>
      </c>
      <c r="Q15" s="528">
        <v>25.49</v>
      </c>
    </row>
    <row r="16" spans="1:27" x14ac:dyDescent="0.3">
      <c r="A16" s="10" t="s">
        <v>1756</v>
      </c>
      <c r="B16" s="10" t="s">
        <v>1772</v>
      </c>
      <c r="C16" s="10" t="s">
        <v>1758</v>
      </c>
      <c r="D16" s="10" t="s">
        <v>1773</v>
      </c>
      <c r="E16" s="529" t="s">
        <v>24</v>
      </c>
      <c r="F16" s="529">
        <v>26.4</v>
      </c>
      <c r="G16" s="529">
        <v>29.4</v>
      </c>
      <c r="H16" s="529">
        <v>96</v>
      </c>
      <c r="I16" s="529">
        <v>4.4000000000000004</v>
      </c>
      <c r="J16" s="529">
        <v>100212</v>
      </c>
      <c r="K16" s="529" t="s">
        <v>1774</v>
      </c>
      <c r="L16" s="529">
        <v>26.36</v>
      </c>
      <c r="M16" s="528">
        <v>0.78249999999999997</v>
      </c>
      <c r="N16" s="528">
        <v>20.63</v>
      </c>
      <c r="P16" s="528">
        <v>22.62</v>
      </c>
      <c r="Q16" s="528">
        <v>24.25</v>
      </c>
    </row>
    <row r="17" spans="1:24" x14ac:dyDescent="0.3">
      <c r="A17" s="10" t="s">
        <v>1756</v>
      </c>
      <c r="B17" s="10" t="s">
        <v>1775</v>
      </c>
      <c r="C17" s="10" t="s">
        <v>1758</v>
      </c>
      <c r="D17" s="10" t="s">
        <v>1776</v>
      </c>
      <c r="E17" s="529" t="s">
        <v>24</v>
      </c>
      <c r="F17" s="529">
        <v>26.4</v>
      </c>
      <c r="G17" s="529">
        <v>29.4</v>
      </c>
      <c r="H17" s="529">
        <v>96</v>
      </c>
      <c r="I17" s="529">
        <v>4.4000000000000004</v>
      </c>
      <c r="J17" s="529">
        <v>100219</v>
      </c>
      <c r="K17" s="529" t="s">
        <v>1777</v>
      </c>
      <c r="L17" s="529">
        <v>26.4</v>
      </c>
      <c r="M17" s="528">
        <v>0.77839999999999998</v>
      </c>
      <c r="N17" s="528">
        <v>20.55</v>
      </c>
      <c r="P17" s="528">
        <v>22.58</v>
      </c>
      <c r="Q17" s="528">
        <v>24.21</v>
      </c>
      <c r="S17" s="529" t="s">
        <v>1778</v>
      </c>
      <c r="T17" s="529" t="s">
        <v>24</v>
      </c>
      <c r="U17" s="529">
        <v>96</v>
      </c>
      <c r="V17" s="529">
        <v>4.5</v>
      </c>
      <c r="W17" s="528">
        <v>46.86</v>
      </c>
      <c r="X17" s="528">
        <v>48.34</v>
      </c>
    </row>
    <row r="18" spans="1:24" x14ac:dyDescent="0.3">
      <c r="A18" s="10" t="s">
        <v>1756</v>
      </c>
      <c r="B18" s="10" t="s">
        <v>1775</v>
      </c>
      <c r="C18" s="10" t="s">
        <v>1758</v>
      </c>
      <c r="D18" s="10" t="s">
        <v>1779</v>
      </c>
      <c r="E18" s="529" t="s">
        <v>24</v>
      </c>
      <c r="F18" s="529">
        <v>26.4</v>
      </c>
      <c r="G18" s="529">
        <v>29.4</v>
      </c>
      <c r="H18" s="529">
        <v>96</v>
      </c>
      <c r="I18" s="529">
        <v>4.4000000000000004</v>
      </c>
      <c r="J18" s="529">
        <v>100220</v>
      </c>
      <c r="K18" s="529" t="s">
        <v>1780</v>
      </c>
      <c r="L18" s="529">
        <v>25.3</v>
      </c>
      <c r="M18" s="528">
        <v>0.80900000000000005</v>
      </c>
      <c r="N18" s="528">
        <v>20.47</v>
      </c>
      <c r="P18" s="528">
        <v>22.58</v>
      </c>
      <c r="Q18" s="528">
        <v>24.21</v>
      </c>
    </row>
    <row r="19" spans="1:24" x14ac:dyDescent="0.3">
      <c r="A19" s="10" t="s">
        <v>1756</v>
      </c>
      <c r="B19" s="10" t="s">
        <v>1775</v>
      </c>
      <c r="C19" s="10" t="s">
        <v>1758</v>
      </c>
      <c r="D19" s="10" t="s">
        <v>1781</v>
      </c>
      <c r="E19" s="529" t="s">
        <v>24</v>
      </c>
      <c r="F19" s="529">
        <v>26.4</v>
      </c>
      <c r="G19" s="529">
        <v>29.4</v>
      </c>
      <c r="H19" s="529">
        <v>96</v>
      </c>
      <c r="I19" s="529">
        <v>4.4000000000000004</v>
      </c>
      <c r="J19" s="529">
        <v>100239</v>
      </c>
      <c r="K19" s="529" t="s">
        <v>1782</v>
      </c>
      <c r="L19" s="529">
        <v>25.32</v>
      </c>
      <c r="M19" s="528">
        <v>1.0773999999999999</v>
      </c>
      <c r="N19" s="528">
        <v>27.28</v>
      </c>
      <c r="P19" s="528">
        <v>22.58</v>
      </c>
      <c r="Q19" s="528">
        <v>24.21</v>
      </c>
    </row>
    <row r="20" spans="1:24" x14ac:dyDescent="0.3">
      <c r="A20" s="10" t="s">
        <v>1756</v>
      </c>
      <c r="B20" s="10" t="s">
        <v>1783</v>
      </c>
      <c r="C20" s="10" t="s">
        <v>1758</v>
      </c>
      <c r="D20" s="10" t="s">
        <v>1784</v>
      </c>
      <c r="E20" s="529" t="s">
        <v>24</v>
      </c>
      <c r="F20" s="529">
        <v>27</v>
      </c>
      <c r="G20" s="529">
        <v>30</v>
      </c>
      <c r="H20" s="529">
        <v>96</v>
      </c>
      <c r="I20" s="529">
        <v>4.5</v>
      </c>
      <c r="J20" s="529">
        <v>100224</v>
      </c>
      <c r="K20" s="529" t="s">
        <v>1785</v>
      </c>
      <c r="L20" s="529">
        <v>26.94</v>
      </c>
      <c r="M20" s="528">
        <v>0.69120000000000004</v>
      </c>
      <c r="N20" s="528">
        <v>18.62</v>
      </c>
      <c r="P20" s="528">
        <v>23.54</v>
      </c>
      <c r="Q20" s="528">
        <v>25.2</v>
      </c>
    </row>
    <row r="21" spans="1:24" x14ac:dyDescent="0.3">
      <c r="A21" s="10" t="s">
        <v>1756</v>
      </c>
      <c r="B21" s="10" t="s">
        <v>1783</v>
      </c>
      <c r="C21" s="10" t="s">
        <v>1758</v>
      </c>
      <c r="D21" s="10" t="s">
        <v>1786</v>
      </c>
      <c r="E21" s="529" t="s">
        <v>24</v>
      </c>
      <c r="F21" s="529">
        <v>27</v>
      </c>
      <c r="G21" s="529">
        <v>30</v>
      </c>
      <c r="H21" s="529">
        <v>96</v>
      </c>
      <c r="I21" s="529">
        <v>4.5</v>
      </c>
      <c r="J21" s="529">
        <v>100225</v>
      </c>
      <c r="K21" s="529" t="s">
        <v>1787</v>
      </c>
      <c r="L21" s="529">
        <v>26.94</v>
      </c>
      <c r="M21" s="528">
        <v>0.75290000000000001</v>
      </c>
      <c r="N21" s="528">
        <v>20.28</v>
      </c>
      <c r="P21" s="528">
        <v>23.54</v>
      </c>
      <c r="Q21" s="528">
        <v>25.2</v>
      </c>
    </row>
    <row r="22" spans="1:24" x14ac:dyDescent="0.3">
      <c r="A22" s="10" t="s">
        <v>1756</v>
      </c>
      <c r="B22" s="10" t="s">
        <v>1788</v>
      </c>
      <c r="C22" s="10" t="s">
        <v>1758</v>
      </c>
      <c r="D22" s="10" t="s">
        <v>1789</v>
      </c>
      <c r="E22" s="529" t="s">
        <v>24</v>
      </c>
      <c r="F22" s="529">
        <v>27</v>
      </c>
      <c r="G22" s="529">
        <v>30</v>
      </c>
      <c r="H22" s="529">
        <v>96</v>
      </c>
      <c r="I22" s="529">
        <v>4.5</v>
      </c>
      <c r="J22" s="529">
        <v>100254</v>
      </c>
      <c r="K22" s="529" t="s">
        <v>1790</v>
      </c>
      <c r="L22" s="529">
        <v>27</v>
      </c>
      <c r="M22" s="528">
        <v>1.0015000000000001</v>
      </c>
      <c r="N22" s="528">
        <v>27.04</v>
      </c>
      <c r="P22" s="528">
        <v>25.55</v>
      </c>
      <c r="Q22" s="528">
        <v>27.22</v>
      </c>
      <c r="S22" s="529" t="s">
        <v>1791</v>
      </c>
      <c r="T22" s="529" t="s">
        <v>24</v>
      </c>
      <c r="U22" s="529">
        <v>96</v>
      </c>
      <c r="V22" s="529">
        <v>4.5</v>
      </c>
      <c r="W22" s="528">
        <v>49.11</v>
      </c>
      <c r="X22" s="528">
        <v>50.62</v>
      </c>
    </row>
    <row r="23" spans="1:24" x14ac:dyDescent="0.3">
      <c r="A23" s="10" t="s">
        <v>1756</v>
      </c>
      <c r="B23" s="10" t="s">
        <v>1788</v>
      </c>
      <c r="C23" s="10" t="s">
        <v>1758</v>
      </c>
      <c r="D23" s="10" t="s">
        <v>1792</v>
      </c>
      <c r="E23" s="529" t="s">
        <v>24</v>
      </c>
      <c r="F23" s="529">
        <v>27</v>
      </c>
      <c r="G23" s="529">
        <v>30</v>
      </c>
      <c r="H23" s="529">
        <v>96</v>
      </c>
      <c r="I23" s="529">
        <v>4.5</v>
      </c>
      <c r="J23" s="529">
        <v>110846</v>
      </c>
      <c r="K23" s="529" t="s">
        <v>1793</v>
      </c>
      <c r="L23" s="529">
        <v>24.84</v>
      </c>
      <c r="M23" s="528">
        <v>1.1475</v>
      </c>
      <c r="N23" s="528">
        <v>28.5</v>
      </c>
      <c r="P23" s="528">
        <v>25.55</v>
      </c>
      <c r="Q23" s="528">
        <v>27.22</v>
      </c>
    </row>
    <row r="24" spans="1:24" x14ac:dyDescent="0.3">
      <c r="A24" s="10" t="s">
        <v>1756</v>
      </c>
      <c r="B24" s="10" t="s">
        <v>1788</v>
      </c>
      <c r="C24" s="10" t="s">
        <v>1758</v>
      </c>
      <c r="D24" s="10" t="s">
        <v>1794</v>
      </c>
      <c r="E24" s="529" t="s">
        <v>24</v>
      </c>
      <c r="F24" s="529">
        <v>27</v>
      </c>
      <c r="G24" s="529">
        <v>30</v>
      </c>
      <c r="H24" s="529">
        <v>96</v>
      </c>
      <c r="I24" s="529">
        <v>4.5</v>
      </c>
      <c r="J24" s="529">
        <v>110860</v>
      </c>
      <c r="K24" s="529" t="s">
        <v>1795</v>
      </c>
      <c r="L24" s="529">
        <v>24.84</v>
      </c>
      <c r="M24" s="528">
        <v>1.2217</v>
      </c>
      <c r="N24" s="528">
        <v>30.35</v>
      </c>
      <c r="P24" s="528">
        <v>25.55</v>
      </c>
      <c r="Q24" s="528">
        <v>27.22</v>
      </c>
    </row>
    <row r="25" spans="1:24" x14ac:dyDescent="0.3">
      <c r="A25" s="10" t="s">
        <v>1756</v>
      </c>
      <c r="B25" s="10" t="s">
        <v>1796</v>
      </c>
      <c r="C25" s="10" t="s">
        <v>1758</v>
      </c>
      <c r="D25" s="10" t="s">
        <v>1797</v>
      </c>
      <c r="E25" s="529" t="s">
        <v>24</v>
      </c>
      <c r="F25" s="529">
        <v>26.4</v>
      </c>
      <c r="G25" s="529">
        <v>29.4</v>
      </c>
      <c r="H25" s="529">
        <v>96</v>
      </c>
      <c r="I25" s="529">
        <v>4.4000000000000004</v>
      </c>
      <c r="J25" s="529">
        <v>100239</v>
      </c>
      <c r="K25" s="529" t="s">
        <v>1782</v>
      </c>
      <c r="L25" s="529">
        <v>26.4</v>
      </c>
      <c r="M25" s="528">
        <v>1.0773999999999999</v>
      </c>
      <c r="N25" s="528">
        <v>28.44</v>
      </c>
      <c r="P25" s="528">
        <v>19.239999999999998</v>
      </c>
      <c r="Q25" s="528">
        <v>20.82</v>
      </c>
      <c r="S25" s="529" t="s">
        <v>1798</v>
      </c>
      <c r="T25" s="529" t="s">
        <v>24</v>
      </c>
      <c r="U25" s="529">
        <v>96</v>
      </c>
      <c r="V25" s="529">
        <v>4.4000000000000004</v>
      </c>
      <c r="W25" s="528">
        <v>45.23</v>
      </c>
      <c r="X25" s="528">
        <v>46.65</v>
      </c>
    </row>
    <row r="26" spans="1:24" x14ac:dyDescent="0.3">
      <c r="A26" s="10" t="s">
        <v>1756</v>
      </c>
      <c r="B26" s="10" t="s">
        <v>1796</v>
      </c>
      <c r="C26" s="10" t="s">
        <v>1758</v>
      </c>
      <c r="D26" s="10" t="s">
        <v>1799</v>
      </c>
      <c r="E26" s="529" t="s">
        <v>24</v>
      </c>
      <c r="F26" s="529">
        <v>26.4</v>
      </c>
      <c r="G26" s="529">
        <v>29.4</v>
      </c>
      <c r="H26" s="529">
        <v>96</v>
      </c>
      <c r="I26" s="529">
        <v>4.4000000000000004</v>
      </c>
      <c r="J26" s="529">
        <v>100220</v>
      </c>
      <c r="K26" s="529" t="s">
        <v>1780</v>
      </c>
      <c r="L26" s="529">
        <v>25.3</v>
      </c>
      <c r="M26" s="528">
        <v>0.80900000000000005</v>
      </c>
      <c r="N26" s="528">
        <v>20.47</v>
      </c>
      <c r="P26" s="528">
        <v>19.239999999999998</v>
      </c>
      <c r="Q26" s="528">
        <v>20.82</v>
      </c>
    </row>
    <row r="27" spans="1:24" x14ac:dyDescent="0.3">
      <c r="A27" s="10" t="s">
        <v>1756</v>
      </c>
      <c r="B27" s="10" t="s">
        <v>1796</v>
      </c>
      <c r="C27" s="10" t="s">
        <v>1758</v>
      </c>
      <c r="D27" s="10" t="s">
        <v>1800</v>
      </c>
      <c r="E27" s="529" t="s">
        <v>24</v>
      </c>
      <c r="F27" s="529">
        <v>26.4</v>
      </c>
      <c r="G27" s="529">
        <v>29.4</v>
      </c>
      <c r="H27" s="529">
        <v>96</v>
      </c>
      <c r="I27" s="529">
        <v>4.4000000000000004</v>
      </c>
      <c r="J27" s="529">
        <v>100219</v>
      </c>
      <c r="K27" s="529" t="s">
        <v>1777</v>
      </c>
      <c r="L27" s="529">
        <v>25.3</v>
      </c>
      <c r="M27" s="528">
        <v>0.77839999999999998</v>
      </c>
      <c r="N27" s="528">
        <v>19.7</v>
      </c>
      <c r="P27" s="528">
        <v>19.239999999999998</v>
      </c>
      <c r="Q27" s="528">
        <v>20.82</v>
      </c>
    </row>
    <row r="28" spans="1:24" x14ac:dyDescent="0.3">
      <c r="A28" s="10" t="s">
        <v>1756</v>
      </c>
      <c r="B28" s="10" t="s">
        <v>1801</v>
      </c>
      <c r="C28" s="10" t="s">
        <v>1758</v>
      </c>
      <c r="D28" s="10" t="s">
        <v>1802</v>
      </c>
      <c r="E28" s="529" t="s">
        <v>24</v>
      </c>
      <c r="F28" s="529">
        <v>27</v>
      </c>
      <c r="G28" s="529">
        <v>30</v>
      </c>
      <c r="H28" s="529">
        <v>96</v>
      </c>
      <c r="I28" s="529">
        <v>4.5</v>
      </c>
      <c r="J28" s="529">
        <v>100254</v>
      </c>
      <c r="K28" s="529" t="s">
        <v>1790</v>
      </c>
      <c r="L28" s="529">
        <v>27</v>
      </c>
      <c r="M28" s="528">
        <v>1.0015000000000001</v>
      </c>
      <c r="N28" s="528">
        <v>27.04</v>
      </c>
      <c r="P28" s="528">
        <v>23.07</v>
      </c>
      <c r="Q28" s="528">
        <v>24.74</v>
      </c>
      <c r="S28" s="529" t="s">
        <v>1803</v>
      </c>
      <c r="T28" s="529" t="s">
        <v>24</v>
      </c>
      <c r="U28" s="529">
        <v>96</v>
      </c>
      <c r="V28" s="529">
        <v>4.5</v>
      </c>
      <c r="W28" s="528">
        <v>48.07</v>
      </c>
      <c r="X28" s="528">
        <v>49.53</v>
      </c>
    </row>
    <row r="29" spans="1:24" x14ac:dyDescent="0.3">
      <c r="A29" s="10" t="s">
        <v>1756</v>
      </c>
      <c r="B29" s="10" t="s">
        <v>1801</v>
      </c>
      <c r="C29" s="10" t="s">
        <v>1758</v>
      </c>
      <c r="D29" s="10" t="s">
        <v>1804</v>
      </c>
      <c r="E29" s="529" t="s">
        <v>24</v>
      </c>
      <c r="F29" s="529">
        <v>27</v>
      </c>
      <c r="G29" s="529">
        <v>30</v>
      </c>
      <c r="H29" s="529">
        <v>96</v>
      </c>
      <c r="I29" s="529">
        <v>4.5</v>
      </c>
      <c r="J29" s="529">
        <v>110846</v>
      </c>
      <c r="K29" s="529" t="s">
        <v>1793</v>
      </c>
      <c r="L29" s="529">
        <v>24.84</v>
      </c>
      <c r="M29" s="528">
        <v>1.1475</v>
      </c>
      <c r="N29" s="528">
        <v>28.5</v>
      </c>
      <c r="P29" s="528">
        <v>23.07</v>
      </c>
      <c r="Q29" s="528">
        <v>24.74</v>
      </c>
    </row>
    <row r="30" spans="1:24" x14ac:dyDescent="0.3">
      <c r="A30" s="10" t="s">
        <v>1756</v>
      </c>
      <c r="B30" s="10" t="s">
        <v>1801</v>
      </c>
      <c r="C30" s="10" t="s">
        <v>1758</v>
      </c>
      <c r="D30" s="10" t="s">
        <v>1805</v>
      </c>
      <c r="E30" s="529" t="s">
        <v>24</v>
      </c>
      <c r="F30" s="529">
        <v>27</v>
      </c>
      <c r="G30" s="529">
        <v>30</v>
      </c>
      <c r="H30" s="529">
        <v>96</v>
      </c>
      <c r="I30" s="529">
        <v>4.5</v>
      </c>
      <c r="J30" s="529">
        <v>110860</v>
      </c>
      <c r="K30" s="529" t="s">
        <v>1795</v>
      </c>
      <c r="L30" s="529">
        <v>24.84</v>
      </c>
      <c r="M30" s="528">
        <v>1.2217</v>
      </c>
      <c r="N30" s="528">
        <v>30.35</v>
      </c>
      <c r="P30" s="528">
        <v>23.07</v>
      </c>
      <c r="Q30" s="528">
        <v>24.74</v>
      </c>
    </row>
    <row r="31" spans="1:24" x14ac:dyDescent="0.3">
      <c r="A31" s="10" t="s">
        <v>1756</v>
      </c>
      <c r="B31" s="10" t="s">
        <v>1806</v>
      </c>
      <c r="C31" s="10" t="s">
        <v>1758</v>
      </c>
      <c r="D31" s="10" t="s">
        <v>1807</v>
      </c>
      <c r="E31" s="529" t="s">
        <v>24</v>
      </c>
      <c r="F31" s="529">
        <v>20</v>
      </c>
      <c r="G31" s="529">
        <v>23</v>
      </c>
      <c r="H31" s="529">
        <v>80</v>
      </c>
      <c r="I31" s="529">
        <v>4</v>
      </c>
      <c r="J31" s="529">
        <v>100206</v>
      </c>
      <c r="K31" s="529" t="s">
        <v>1763</v>
      </c>
      <c r="L31" s="529">
        <v>11.8</v>
      </c>
      <c r="M31" s="528">
        <v>0.72799999999999998</v>
      </c>
      <c r="N31" s="528">
        <v>8.59</v>
      </c>
      <c r="P31" s="528">
        <v>32.799999999999997</v>
      </c>
      <c r="Q31" s="528">
        <v>34.08</v>
      </c>
      <c r="S31" s="529" t="s">
        <v>1808</v>
      </c>
      <c r="T31" s="529" t="s">
        <v>24</v>
      </c>
      <c r="U31" s="529">
        <v>80</v>
      </c>
      <c r="V31" s="529">
        <v>4</v>
      </c>
      <c r="W31" s="528">
        <v>38.83</v>
      </c>
      <c r="X31" s="528">
        <v>39.979999999999997</v>
      </c>
    </row>
    <row r="32" spans="1:24" x14ac:dyDescent="0.3">
      <c r="A32" s="10" t="s">
        <v>1756</v>
      </c>
      <c r="B32" s="10" t="s">
        <v>1806</v>
      </c>
      <c r="C32" s="10" t="s">
        <v>1758</v>
      </c>
      <c r="D32" s="10" t="s">
        <v>1809</v>
      </c>
      <c r="E32" s="529" t="s">
        <v>24</v>
      </c>
      <c r="F32" s="529">
        <v>20</v>
      </c>
      <c r="G32" s="529">
        <v>23</v>
      </c>
      <c r="H32" s="529">
        <v>80</v>
      </c>
      <c r="I32" s="529">
        <v>4</v>
      </c>
      <c r="J32" s="529">
        <v>100258</v>
      </c>
      <c r="K32" s="529" t="s">
        <v>1765</v>
      </c>
      <c r="L32" s="529">
        <v>11.8</v>
      </c>
      <c r="M32" s="528">
        <v>0.64980000000000004</v>
      </c>
      <c r="N32" s="528">
        <v>7.67</v>
      </c>
      <c r="P32" s="528">
        <v>32.799999999999997</v>
      </c>
      <c r="Q32" s="528">
        <v>34.08</v>
      </c>
    </row>
    <row r="33" spans="1:24" x14ac:dyDescent="0.3">
      <c r="A33" s="10" t="s">
        <v>1756</v>
      </c>
      <c r="B33" s="10" t="s">
        <v>1810</v>
      </c>
      <c r="C33" s="10" t="s">
        <v>1758</v>
      </c>
      <c r="D33" s="10" t="s">
        <v>1811</v>
      </c>
      <c r="E33" s="529" t="s">
        <v>24</v>
      </c>
      <c r="F33" s="529">
        <v>20</v>
      </c>
      <c r="G33" s="529">
        <v>23</v>
      </c>
      <c r="H33" s="529">
        <v>80</v>
      </c>
      <c r="I33" s="529">
        <v>4</v>
      </c>
      <c r="J33" s="529">
        <v>100237</v>
      </c>
      <c r="K33" s="529" t="s">
        <v>1771</v>
      </c>
      <c r="L33" s="529">
        <v>10.4</v>
      </c>
      <c r="M33" s="528">
        <v>0.76470000000000005</v>
      </c>
      <c r="N33" s="528">
        <v>7.95</v>
      </c>
      <c r="P33" s="528">
        <v>31.26</v>
      </c>
      <c r="Q33" s="528">
        <v>32.54</v>
      </c>
      <c r="S33" s="529" t="s">
        <v>1812</v>
      </c>
      <c r="T33" s="529" t="s">
        <v>24</v>
      </c>
      <c r="U33" s="529">
        <v>80</v>
      </c>
      <c r="V33" s="529">
        <v>4</v>
      </c>
      <c r="W33" s="528">
        <v>43.48</v>
      </c>
      <c r="X33" s="528">
        <v>44.64</v>
      </c>
    </row>
    <row r="34" spans="1:24" x14ac:dyDescent="0.3">
      <c r="A34" s="10" t="s">
        <v>1756</v>
      </c>
      <c r="B34" s="10" t="s">
        <v>1813</v>
      </c>
      <c r="C34" s="10" t="s">
        <v>1758</v>
      </c>
      <c r="D34" s="10" t="s">
        <v>1814</v>
      </c>
      <c r="E34" s="529" t="s">
        <v>24</v>
      </c>
      <c r="F34" s="529">
        <v>20</v>
      </c>
      <c r="G34" s="529">
        <v>23</v>
      </c>
      <c r="H34" s="529">
        <v>80</v>
      </c>
      <c r="I34" s="529">
        <v>4</v>
      </c>
      <c r="J34" s="529">
        <v>100239</v>
      </c>
      <c r="K34" s="529" t="s">
        <v>1782</v>
      </c>
      <c r="L34" s="529">
        <v>13.37</v>
      </c>
      <c r="M34" s="528">
        <v>1.0773999999999999</v>
      </c>
      <c r="N34" s="528">
        <v>14.4</v>
      </c>
      <c r="P34" s="528">
        <v>31.23</v>
      </c>
      <c r="Q34" s="528">
        <v>32.51</v>
      </c>
      <c r="S34" s="529" t="s">
        <v>1815</v>
      </c>
      <c r="T34" s="529" t="s">
        <v>24</v>
      </c>
      <c r="U34" s="529">
        <v>80</v>
      </c>
      <c r="V34" s="529">
        <v>4</v>
      </c>
      <c r="W34" s="528">
        <v>42.02</v>
      </c>
      <c r="X34" s="528">
        <v>43.18</v>
      </c>
    </row>
    <row r="35" spans="1:24" x14ac:dyDescent="0.3">
      <c r="A35" s="10" t="s">
        <v>1756</v>
      </c>
      <c r="B35" s="10" t="s">
        <v>1813</v>
      </c>
      <c r="C35" s="10" t="s">
        <v>1758</v>
      </c>
      <c r="D35" s="10" t="s">
        <v>1816</v>
      </c>
      <c r="E35" s="529" t="s">
        <v>24</v>
      </c>
      <c r="F35" s="529">
        <v>20</v>
      </c>
      <c r="G35" s="529">
        <v>23</v>
      </c>
      <c r="H35" s="529">
        <v>80</v>
      </c>
      <c r="I35" s="529">
        <v>4</v>
      </c>
      <c r="J35" s="529">
        <v>100219</v>
      </c>
      <c r="K35" s="529" t="s">
        <v>1777</v>
      </c>
      <c r="L35" s="529">
        <v>13.65</v>
      </c>
      <c r="M35" s="528">
        <v>0.77839999999999998</v>
      </c>
      <c r="N35" s="528">
        <v>10.63</v>
      </c>
      <c r="P35" s="528">
        <v>31.23</v>
      </c>
      <c r="Q35" s="528">
        <v>32.51</v>
      </c>
    </row>
    <row r="36" spans="1:24" x14ac:dyDescent="0.3">
      <c r="A36" s="10" t="s">
        <v>1756</v>
      </c>
      <c r="B36" s="10" t="s">
        <v>1813</v>
      </c>
      <c r="C36" s="10" t="s">
        <v>1758</v>
      </c>
      <c r="D36" s="10" t="s">
        <v>1817</v>
      </c>
      <c r="E36" s="529" t="s">
        <v>24</v>
      </c>
      <c r="F36" s="529">
        <v>20</v>
      </c>
      <c r="G36" s="529">
        <v>23</v>
      </c>
      <c r="H36" s="529">
        <v>80</v>
      </c>
      <c r="I36" s="529">
        <v>4</v>
      </c>
      <c r="J36" s="529">
        <v>100220</v>
      </c>
      <c r="K36" s="529" t="s">
        <v>1780</v>
      </c>
      <c r="L36" s="529">
        <v>13.65</v>
      </c>
      <c r="M36" s="528">
        <v>0.80900000000000005</v>
      </c>
      <c r="N36" s="528">
        <v>11.04</v>
      </c>
      <c r="P36" s="528">
        <v>31.23</v>
      </c>
      <c r="Q36" s="528">
        <v>32.51</v>
      </c>
    </row>
    <row r="37" spans="1:24" x14ac:dyDescent="0.3">
      <c r="A37" s="10" t="s">
        <v>1756</v>
      </c>
      <c r="B37" s="10" t="s">
        <v>1818</v>
      </c>
      <c r="C37" s="10" t="s">
        <v>1758</v>
      </c>
      <c r="D37" s="10" t="s">
        <v>1819</v>
      </c>
      <c r="E37" s="529" t="s">
        <v>24</v>
      </c>
      <c r="F37" s="529">
        <v>20</v>
      </c>
      <c r="G37" s="529">
        <v>23</v>
      </c>
      <c r="H37" s="529">
        <v>80</v>
      </c>
      <c r="I37" s="529">
        <v>4</v>
      </c>
      <c r="J37" s="529">
        <v>110624</v>
      </c>
      <c r="K37" s="529" t="s">
        <v>1820</v>
      </c>
      <c r="L37" s="529">
        <v>13.5</v>
      </c>
      <c r="M37" s="528">
        <v>1.0134000000000001</v>
      </c>
      <c r="N37" s="528">
        <v>13.68</v>
      </c>
      <c r="P37" s="528">
        <v>38.090000000000003</v>
      </c>
      <c r="Q37" s="528">
        <v>39.369999999999997</v>
      </c>
    </row>
    <row r="38" spans="1:24" x14ac:dyDescent="0.3">
      <c r="A38" s="10" t="s">
        <v>1756</v>
      </c>
      <c r="B38" s="10" t="s">
        <v>1821</v>
      </c>
      <c r="C38" s="10" t="s">
        <v>1758</v>
      </c>
      <c r="D38" s="10" t="s">
        <v>1822</v>
      </c>
      <c r="E38" s="529" t="s">
        <v>24</v>
      </c>
      <c r="F38" s="529">
        <v>24</v>
      </c>
      <c r="G38" s="529">
        <v>27</v>
      </c>
      <c r="H38" s="529">
        <v>96</v>
      </c>
      <c r="I38" s="529">
        <v>4</v>
      </c>
      <c r="J38" s="529">
        <v>110846</v>
      </c>
      <c r="K38" s="529" t="s">
        <v>1793</v>
      </c>
      <c r="L38" s="529">
        <v>12.33</v>
      </c>
      <c r="M38" s="528">
        <v>1.1475</v>
      </c>
      <c r="N38" s="528">
        <v>14.15</v>
      </c>
      <c r="P38" s="528">
        <v>35.380000000000003</v>
      </c>
      <c r="Q38" s="528">
        <v>36.880000000000003</v>
      </c>
      <c r="S38" s="529" t="s">
        <v>1823</v>
      </c>
      <c r="T38" s="529" t="s">
        <v>24</v>
      </c>
      <c r="U38" s="529">
        <v>96</v>
      </c>
      <c r="V38" s="529">
        <v>4</v>
      </c>
      <c r="W38" s="528">
        <v>43.82</v>
      </c>
      <c r="X38" s="528">
        <v>45.18</v>
      </c>
    </row>
    <row r="39" spans="1:24" x14ac:dyDescent="0.3">
      <c r="A39" s="10" t="s">
        <v>1756</v>
      </c>
      <c r="B39" s="10" t="s">
        <v>1821</v>
      </c>
      <c r="C39" s="10" t="s">
        <v>1758</v>
      </c>
      <c r="D39" s="10" t="s">
        <v>1824</v>
      </c>
      <c r="E39" s="529" t="s">
        <v>24</v>
      </c>
      <c r="F39" s="529">
        <v>24</v>
      </c>
      <c r="G39" s="529">
        <v>27</v>
      </c>
      <c r="H39" s="529">
        <v>96</v>
      </c>
      <c r="I39" s="529">
        <v>4</v>
      </c>
      <c r="J39" s="529">
        <v>110860</v>
      </c>
      <c r="K39" s="529" t="s">
        <v>1795</v>
      </c>
      <c r="L39" s="529">
        <v>12.33</v>
      </c>
      <c r="M39" s="528">
        <v>1.2217</v>
      </c>
      <c r="N39" s="528">
        <v>15.06</v>
      </c>
      <c r="P39" s="528">
        <v>35.380000000000003</v>
      </c>
      <c r="Q39" s="528">
        <v>36.880000000000003</v>
      </c>
    </row>
    <row r="40" spans="1:24" x14ac:dyDescent="0.3">
      <c r="A40" s="10" t="s">
        <v>1756</v>
      </c>
      <c r="B40" s="10" t="s">
        <v>1821</v>
      </c>
      <c r="C40" s="10" t="s">
        <v>1758</v>
      </c>
      <c r="D40" s="10" t="s">
        <v>1825</v>
      </c>
      <c r="E40" s="529" t="s">
        <v>24</v>
      </c>
      <c r="F40" s="529">
        <v>24</v>
      </c>
      <c r="G40" s="529">
        <v>27</v>
      </c>
      <c r="H40" s="529">
        <v>96</v>
      </c>
      <c r="I40" s="529">
        <v>4</v>
      </c>
      <c r="J40" s="529">
        <v>100254</v>
      </c>
      <c r="K40" s="529" t="s">
        <v>1790</v>
      </c>
      <c r="L40" s="529">
        <v>12.33</v>
      </c>
      <c r="M40" s="528">
        <v>1.0015000000000001</v>
      </c>
      <c r="N40" s="528">
        <v>12.35</v>
      </c>
      <c r="P40" s="528">
        <v>35.380000000000003</v>
      </c>
      <c r="Q40" s="528">
        <v>36.880000000000003</v>
      </c>
    </row>
    <row r="41" spans="1:24" x14ac:dyDescent="0.3">
      <c r="A41" s="10" t="s">
        <v>1756</v>
      </c>
      <c r="B41" s="10" t="s">
        <v>1821</v>
      </c>
      <c r="C41" s="10" t="s">
        <v>1758</v>
      </c>
      <c r="D41" s="10" t="s">
        <v>1826</v>
      </c>
      <c r="E41" s="529" t="s">
        <v>24</v>
      </c>
      <c r="F41" s="529">
        <v>24</v>
      </c>
      <c r="G41" s="529">
        <v>27</v>
      </c>
      <c r="H41" s="529">
        <v>96</v>
      </c>
      <c r="I41" s="529">
        <v>4</v>
      </c>
      <c r="J41" s="529">
        <v>110624</v>
      </c>
      <c r="K41" s="529" t="s">
        <v>1820</v>
      </c>
      <c r="L41" s="529">
        <v>10.15</v>
      </c>
      <c r="M41" s="528">
        <v>1.0134000000000001</v>
      </c>
      <c r="N41" s="528">
        <v>10.29</v>
      </c>
      <c r="P41" s="528">
        <v>34.43</v>
      </c>
      <c r="Q41" s="528">
        <v>35.94</v>
      </c>
    </row>
    <row r="42" spans="1:24" x14ac:dyDescent="0.3">
      <c r="A42" s="10" t="s">
        <v>1756</v>
      </c>
      <c r="B42" s="10" t="s">
        <v>1821</v>
      </c>
      <c r="C42" s="10" t="s">
        <v>1758</v>
      </c>
      <c r="D42" s="10" t="s">
        <v>1827</v>
      </c>
      <c r="E42" s="529" t="s">
        <v>24</v>
      </c>
      <c r="F42" s="529">
        <v>24</v>
      </c>
      <c r="G42" s="529">
        <v>27</v>
      </c>
      <c r="H42" s="529">
        <v>96</v>
      </c>
      <c r="I42" s="529">
        <v>4</v>
      </c>
      <c r="J42" s="529">
        <v>110846</v>
      </c>
      <c r="K42" s="529" t="s">
        <v>1793</v>
      </c>
      <c r="L42" s="529">
        <v>12.33</v>
      </c>
      <c r="M42" s="528">
        <v>1.1475</v>
      </c>
      <c r="N42" s="528">
        <v>14.15</v>
      </c>
    </row>
    <row r="43" spans="1:24" x14ac:dyDescent="0.3">
      <c r="A43" s="10" t="s">
        <v>1756</v>
      </c>
      <c r="C43" s="10" t="s">
        <v>1758</v>
      </c>
      <c r="E43" s="529" t="s">
        <v>24</v>
      </c>
      <c r="J43" s="529">
        <v>110624</v>
      </c>
      <c r="K43" s="529" t="s">
        <v>1820</v>
      </c>
      <c r="L43" s="529">
        <v>10.15</v>
      </c>
      <c r="M43" s="528">
        <v>1.0134000000000001</v>
      </c>
      <c r="N43" s="528">
        <v>10.29</v>
      </c>
      <c r="P43" s="528">
        <v>21.7</v>
      </c>
      <c r="Q43" s="528">
        <v>23.2</v>
      </c>
    </row>
    <row r="44" spans="1:24" x14ac:dyDescent="0.3">
      <c r="A44" s="10" t="s">
        <v>1756</v>
      </c>
      <c r="B44" s="10" t="s">
        <v>1821</v>
      </c>
      <c r="C44" s="10" t="s">
        <v>1758</v>
      </c>
      <c r="D44" s="10" t="s">
        <v>1828</v>
      </c>
      <c r="E44" s="529" t="s">
        <v>24</v>
      </c>
      <c r="F44" s="529">
        <v>24</v>
      </c>
      <c r="G44" s="529">
        <v>27</v>
      </c>
      <c r="H44" s="529">
        <v>96</v>
      </c>
      <c r="I44" s="529">
        <v>4</v>
      </c>
      <c r="J44" s="529">
        <v>110860</v>
      </c>
      <c r="K44" s="529" t="s">
        <v>1795</v>
      </c>
      <c r="L44" s="529">
        <v>12.33</v>
      </c>
      <c r="M44" s="528">
        <v>1.2217</v>
      </c>
      <c r="N44" s="528">
        <v>15.06</v>
      </c>
    </row>
    <row r="45" spans="1:24" x14ac:dyDescent="0.3">
      <c r="A45" s="10" t="s">
        <v>1756</v>
      </c>
      <c r="C45" s="10" t="s">
        <v>1758</v>
      </c>
      <c r="E45" s="529" t="s">
        <v>24</v>
      </c>
      <c r="J45" s="529">
        <v>110624</v>
      </c>
      <c r="K45" s="529" t="s">
        <v>1820</v>
      </c>
      <c r="L45" s="529">
        <v>10.15</v>
      </c>
      <c r="M45" s="528">
        <v>1.0134000000000001</v>
      </c>
      <c r="N45" s="528">
        <v>10.29</v>
      </c>
      <c r="P45" s="528">
        <v>21.7</v>
      </c>
      <c r="Q45" s="528">
        <v>23.2</v>
      </c>
    </row>
    <row r="46" spans="1:24" x14ac:dyDescent="0.3">
      <c r="A46" s="10" t="s">
        <v>1756</v>
      </c>
      <c r="B46" s="10" t="s">
        <v>1821</v>
      </c>
      <c r="C46" s="10" t="s">
        <v>1758</v>
      </c>
      <c r="D46" s="10" t="s">
        <v>1829</v>
      </c>
      <c r="E46" s="529" t="s">
        <v>24</v>
      </c>
      <c r="F46" s="529">
        <v>24</v>
      </c>
      <c r="G46" s="529">
        <v>27</v>
      </c>
      <c r="H46" s="529">
        <v>96</v>
      </c>
      <c r="I46" s="529">
        <v>4</v>
      </c>
      <c r="J46" s="529">
        <v>110254</v>
      </c>
      <c r="K46" s="529" t="s">
        <v>1790</v>
      </c>
      <c r="L46" s="529">
        <v>12.33</v>
      </c>
      <c r="M46" s="528">
        <v>1.0015000000000001</v>
      </c>
      <c r="N46" s="528">
        <v>12.35</v>
      </c>
    </row>
    <row r="47" spans="1:24" x14ac:dyDescent="0.3">
      <c r="A47" s="10" t="s">
        <v>1756</v>
      </c>
      <c r="C47" s="10" t="s">
        <v>1758</v>
      </c>
      <c r="E47" s="529" t="s">
        <v>24</v>
      </c>
      <c r="J47" s="529">
        <v>110624</v>
      </c>
      <c r="K47" s="529" t="s">
        <v>1820</v>
      </c>
      <c r="L47" s="529">
        <v>10.15</v>
      </c>
      <c r="M47" s="528">
        <v>1.0134000000000001</v>
      </c>
      <c r="N47" s="528">
        <v>10.29</v>
      </c>
      <c r="P47" s="528">
        <v>21.7</v>
      </c>
      <c r="Q47" s="528">
        <v>23.2</v>
      </c>
    </row>
    <row r="48" spans="1:24" x14ac:dyDescent="0.3">
      <c r="A48" s="10" t="s">
        <v>1756</v>
      </c>
      <c r="B48" s="10" t="s">
        <v>1830</v>
      </c>
      <c r="C48" s="10" t="s">
        <v>1758</v>
      </c>
      <c r="D48" s="10" t="s">
        <v>1831</v>
      </c>
      <c r="E48" s="529" t="s">
        <v>24</v>
      </c>
      <c r="F48" s="529">
        <v>24</v>
      </c>
      <c r="G48" s="529">
        <v>27</v>
      </c>
      <c r="H48" s="529">
        <v>96</v>
      </c>
      <c r="I48" s="529">
        <v>4</v>
      </c>
      <c r="J48" s="529">
        <v>110846</v>
      </c>
      <c r="K48" s="529" t="s">
        <v>1793</v>
      </c>
      <c r="L48" s="529">
        <v>12.33</v>
      </c>
      <c r="M48" s="528">
        <v>1.1475</v>
      </c>
      <c r="N48" s="528">
        <v>14.15</v>
      </c>
      <c r="P48" s="528">
        <v>35.78</v>
      </c>
      <c r="Q48" s="528">
        <v>37.28</v>
      </c>
      <c r="S48" s="529" t="s">
        <v>1832</v>
      </c>
      <c r="T48" s="529" t="s">
        <v>24</v>
      </c>
      <c r="U48" s="529">
        <v>96</v>
      </c>
      <c r="V48" s="529">
        <v>4</v>
      </c>
      <c r="W48" s="528">
        <v>44.58</v>
      </c>
      <c r="X48" s="528">
        <v>45.93</v>
      </c>
    </row>
    <row r="49" spans="1:24" x14ac:dyDescent="0.3">
      <c r="A49" s="10" t="s">
        <v>1756</v>
      </c>
      <c r="B49" s="10" t="s">
        <v>1830</v>
      </c>
      <c r="C49" s="10" t="s">
        <v>1758</v>
      </c>
      <c r="D49" s="10" t="s">
        <v>1833</v>
      </c>
      <c r="E49" s="529" t="s">
        <v>24</v>
      </c>
      <c r="F49" s="529">
        <v>24</v>
      </c>
      <c r="G49" s="529">
        <v>27</v>
      </c>
      <c r="H49" s="529">
        <v>96</v>
      </c>
      <c r="I49" s="529">
        <v>4</v>
      </c>
      <c r="J49" s="529">
        <v>110860</v>
      </c>
      <c r="K49" s="529" t="s">
        <v>1795</v>
      </c>
      <c r="L49" s="529">
        <v>12.33</v>
      </c>
      <c r="M49" s="528">
        <v>1.2217</v>
      </c>
      <c r="N49" s="528">
        <v>15.06</v>
      </c>
      <c r="P49" s="528">
        <v>35.340000000000003</v>
      </c>
      <c r="Q49" s="528">
        <v>36.840000000000003</v>
      </c>
    </row>
    <row r="50" spans="1:24" x14ac:dyDescent="0.3">
      <c r="A50" s="10" t="s">
        <v>1756</v>
      </c>
      <c r="B50" s="10" t="s">
        <v>1830</v>
      </c>
      <c r="C50" s="10" t="s">
        <v>1758</v>
      </c>
      <c r="D50" s="10" t="s">
        <v>1834</v>
      </c>
      <c r="E50" s="529" t="s">
        <v>24</v>
      </c>
      <c r="F50" s="529">
        <v>24</v>
      </c>
      <c r="G50" s="529">
        <v>27</v>
      </c>
      <c r="H50" s="529">
        <v>96</v>
      </c>
      <c r="I50" s="529">
        <v>4</v>
      </c>
      <c r="J50" s="529">
        <v>100254</v>
      </c>
      <c r="K50" s="529" t="s">
        <v>1790</v>
      </c>
      <c r="L50" s="529">
        <v>12.33</v>
      </c>
      <c r="M50" s="528">
        <v>1.0015000000000001</v>
      </c>
      <c r="N50" s="528">
        <v>12.35</v>
      </c>
      <c r="P50" s="528">
        <v>35.340000000000003</v>
      </c>
      <c r="Q50" s="528">
        <v>36.840000000000003</v>
      </c>
    </row>
    <row r="51" spans="1:24" x14ac:dyDescent="0.3">
      <c r="A51" s="10" t="s">
        <v>1756</v>
      </c>
      <c r="B51" s="10" t="s">
        <v>1830</v>
      </c>
      <c r="C51" s="10" t="s">
        <v>1758</v>
      </c>
      <c r="D51" s="10" t="s">
        <v>1835</v>
      </c>
      <c r="E51" s="529" t="s">
        <v>24</v>
      </c>
      <c r="F51" s="529">
        <v>24</v>
      </c>
      <c r="G51" s="529">
        <v>27</v>
      </c>
      <c r="H51" s="529">
        <v>96</v>
      </c>
      <c r="I51" s="529">
        <v>4</v>
      </c>
      <c r="J51" s="529">
        <v>110624</v>
      </c>
      <c r="K51" s="529" t="s">
        <v>1820</v>
      </c>
      <c r="L51" s="529">
        <v>10.15</v>
      </c>
      <c r="M51" s="528">
        <v>1.0134000000000001</v>
      </c>
      <c r="N51" s="528">
        <v>10.29</v>
      </c>
      <c r="P51" s="528">
        <v>34.29</v>
      </c>
      <c r="Q51" s="528">
        <v>35.79</v>
      </c>
    </row>
    <row r="52" spans="1:24" x14ac:dyDescent="0.3">
      <c r="A52" s="10" t="s">
        <v>1756</v>
      </c>
      <c r="B52" s="10" t="s">
        <v>1830</v>
      </c>
      <c r="C52" s="10" t="s">
        <v>1758</v>
      </c>
      <c r="D52" s="10" t="s">
        <v>1836</v>
      </c>
      <c r="E52" s="529" t="s">
        <v>24</v>
      </c>
      <c r="F52" s="529">
        <v>24</v>
      </c>
      <c r="G52" s="529">
        <v>27</v>
      </c>
      <c r="H52" s="529">
        <v>96</v>
      </c>
      <c r="I52" s="529">
        <v>4</v>
      </c>
      <c r="J52" s="529">
        <v>110846</v>
      </c>
      <c r="K52" s="529" t="s">
        <v>1793</v>
      </c>
      <c r="L52" s="529">
        <v>12.33</v>
      </c>
      <c r="M52" s="528">
        <v>1.1475</v>
      </c>
      <c r="N52" s="528">
        <v>14.15</v>
      </c>
    </row>
    <row r="53" spans="1:24" x14ac:dyDescent="0.3">
      <c r="A53" s="10" t="s">
        <v>1756</v>
      </c>
      <c r="C53" s="10" t="s">
        <v>1758</v>
      </c>
      <c r="E53" s="529" t="s">
        <v>24</v>
      </c>
      <c r="J53" s="529">
        <v>110624</v>
      </c>
      <c r="K53" s="529" t="s">
        <v>1820</v>
      </c>
      <c r="L53" s="529">
        <v>10.15</v>
      </c>
      <c r="M53" s="528">
        <v>1.0134000000000001</v>
      </c>
      <c r="N53" s="528">
        <v>10.29</v>
      </c>
      <c r="P53" s="528">
        <v>21.52</v>
      </c>
      <c r="Q53" s="528">
        <v>23.02</v>
      </c>
    </row>
    <row r="54" spans="1:24" x14ac:dyDescent="0.3">
      <c r="A54" s="10" t="s">
        <v>1756</v>
      </c>
      <c r="B54" s="10" t="s">
        <v>1830</v>
      </c>
      <c r="C54" s="10" t="s">
        <v>1758</v>
      </c>
      <c r="D54" s="10" t="s">
        <v>1837</v>
      </c>
      <c r="E54" s="529" t="s">
        <v>24</v>
      </c>
      <c r="F54" s="529">
        <v>24</v>
      </c>
      <c r="G54" s="529">
        <v>27</v>
      </c>
      <c r="H54" s="529">
        <v>96</v>
      </c>
      <c r="I54" s="529">
        <v>4</v>
      </c>
      <c r="J54" s="529">
        <v>110860</v>
      </c>
      <c r="K54" s="529" t="s">
        <v>1795</v>
      </c>
      <c r="L54" s="529">
        <v>12.33</v>
      </c>
      <c r="M54" s="528">
        <v>1.2217</v>
      </c>
      <c r="N54" s="528">
        <v>15.06</v>
      </c>
    </row>
    <row r="55" spans="1:24" x14ac:dyDescent="0.3">
      <c r="A55" s="10" t="s">
        <v>1756</v>
      </c>
      <c r="C55" s="10" t="s">
        <v>1758</v>
      </c>
      <c r="E55" s="529" t="s">
        <v>24</v>
      </c>
      <c r="J55" s="529">
        <v>110624</v>
      </c>
      <c r="K55" s="529" t="s">
        <v>1820</v>
      </c>
      <c r="L55" s="529">
        <v>10.15</v>
      </c>
      <c r="M55" s="528">
        <v>1.0134000000000001</v>
      </c>
      <c r="N55" s="528">
        <v>10.29</v>
      </c>
      <c r="P55" s="528">
        <v>21.52</v>
      </c>
      <c r="Q55" s="528">
        <v>23.02</v>
      </c>
    </row>
    <row r="56" spans="1:24" x14ac:dyDescent="0.3">
      <c r="A56" s="10" t="s">
        <v>1756</v>
      </c>
      <c r="B56" s="10" t="s">
        <v>1830</v>
      </c>
      <c r="C56" s="10" t="s">
        <v>1758</v>
      </c>
      <c r="D56" s="10" t="s">
        <v>1838</v>
      </c>
      <c r="E56" s="529" t="s">
        <v>24</v>
      </c>
      <c r="F56" s="529">
        <v>24</v>
      </c>
      <c r="G56" s="529">
        <v>27</v>
      </c>
      <c r="H56" s="529">
        <v>96</v>
      </c>
      <c r="I56" s="529">
        <v>4</v>
      </c>
      <c r="J56" s="529">
        <v>100254</v>
      </c>
      <c r="K56" s="529" t="s">
        <v>1790</v>
      </c>
      <c r="L56" s="529">
        <v>12.33</v>
      </c>
      <c r="M56" s="528">
        <v>1.0015000000000001</v>
      </c>
      <c r="N56" s="528">
        <v>12.35</v>
      </c>
    </row>
    <row r="57" spans="1:24" x14ac:dyDescent="0.3">
      <c r="A57" s="10" t="s">
        <v>1756</v>
      </c>
      <c r="C57" s="10" t="s">
        <v>1758</v>
      </c>
      <c r="E57" s="529" t="s">
        <v>24</v>
      </c>
      <c r="J57" s="529">
        <v>110624</v>
      </c>
      <c r="K57" s="529" t="s">
        <v>1820</v>
      </c>
      <c r="L57" s="529">
        <v>10.15</v>
      </c>
      <c r="M57" s="528">
        <v>1.0134000000000001</v>
      </c>
      <c r="N57" s="528">
        <v>10.29</v>
      </c>
      <c r="P57" s="528">
        <v>21.52</v>
      </c>
      <c r="Q57" s="528">
        <v>23.02</v>
      </c>
    </row>
    <row r="58" spans="1:24" x14ac:dyDescent="0.3">
      <c r="A58" s="10" t="s">
        <v>1756</v>
      </c>
      <c r="B58" s="10" t="s">
        <v>1839</v>
      </c>
      <c r="C58" s="10" t="s">
        <v>1758</v>
      </c>
      <c r="D58" s="10" t="s">
        <v>1840</v>
      </c>
      <c r="E58" s="529" t="s">
        <v>24</v>
      </c>
      <c r="F58" s="529">
        <v>10</v>
      </c>
      <c r="G58" s="529">
        <v>11</v>
      </c>
      <c r="H58" s="529">
        <v>53</v>
      </c>
      <c r="I58" s="529">
        <v>3</v>
      </c>
      <c r="J58" s="529">
        <v>110846</v>
      </c>
      <c r="K58" s="529" t="s">
        <v>1793</v>
      </c>
      <c r="L58" s="529">
        <v>3.5</v>
      </c>
      <c r="M58" s="528">
        <v>1.1475</v>
      </c>
      <c r="N58" s="528">
        <v>4.0199999999999996</v>
      </c>
      <c r="P58" s="528">
        <v>13.95</v>
      </c>
      <c r="Q58" s="528">
        <v>14.57</v>
      </c>
      <c r="S58" s="529" t="s">
        <v>1841</v>
      </c>
      <c r="T58" s="529" t="s">
        <v>24</v>
      </c>
      <c r="U58" s="529">
        <v>53</v>
      </c>
      <c r="V58" s="529">
        <v>3</v>
      </c>
      <c r="W58" s="528">
        <v>18.71</v>
      </c>
      <c r="X58" s="528">
        <v>19.260000000000002</v>
      </c>
    </row>
    <row r="59" spans="1:24" x14ac:dyDescent="0.3">
      <c r="A59" s="10" t="s">
        <v>1756</v>
      </c>
      <c r="B59" s="10" t="s">
        <v>1839</v>
      </c>
      <c r="C59" s="10" t="s">
        <v>1758</v>
      </c>
      <c r="D59" s="10" t="s">
        <v>1842</v>
      </c>
      <c r="E59" s="529" t="s">
        <v>24</v>
      </c>
      <c r="F59" s="529">
        <v>10</v>
      </c>
      <c r="G59" s="529">
        <v>11</v>
      </c>
      <c r="H59" s="529">
        <v>53</v>
      </c>
      <c r="I59" s="529">
        <v>3</v>
      </c>
      <c r="J59" s="529">
        <v>110860</v>
      </c>
      <c r="K59" s="529" t="s">
        <v>1795</v>
      </c>
      <c r="L59" s="529">
        <v>3.5</v>
      </c>
      <c r="M59" s="528">
        <v>1.2217</v>
      </c>
      <c r="N59" s="528">
        <v>4.28</v>
      </c>
      <c r="P59" s="528">
        <v>13.95</v>
      </c>
      <c r="Q59" s="528">
        <v>14.57</v>
      </c>
    </row>
    <row r="60" spans="1:24" x14ac:dyDescent="0.3">
      <c r="A60" s="10" t="s">
        <v>1756</v>
      </c>
      <c r="B60" s="10" t="s">
        <v>1839</v>
      </c>
      <c r="C60" s="10" t="s">
        <v>1758</v>
      </c>
      <c r="D60" s="10" t="s">
        <v>1843</v>
      </c>
      <c r="E60" s="529" t="s">
        <v>24</v>
      </c>
      <c r="F60" s="529">
        <v>10</v>
      </c>
      <c r="G60" s="529">
        <v>11</v>
      </c>
      <c r="H60" s="529">
        <v>53</v>
      </c>
      <c r="I60" s="529">
        <v>3</v>
      </c>
      <c r="J60" s="529">
        <v>110846</v>
      </c>
      <c r="K60" s="529" t="s">
        <v>1793</v>
      </c>
      <c r="L60" s="529">
        <v>3.5</v>
      </c>
      <c r="M60" s="528">
        <v>1.1475</v>
      </c>
      <c r="N60" s="528">
        <v>4.0199999999999996</v>
      </c>
    </row>
    <row r="61" spans="1:24" x14ac:dyDescent="0.3">
      <c r="A61" s="10" t="s">
        <v>1756</v>
      </c>
      <c r="C61" s="10" t="s">
        <v>1758</v>
      </c>
      <c r="E61" s="529" t="s">
        <v>24</v>
      </c>
      <c r="J61" s="529">
        <v>110624</v>
      </c>
      <c r="K61" s="529" t="s">
        <v>1820</v>
      </c>
      <c r="L61" s="529">
        <v>2</v>
      </c>
      <c r="M61" s="528">
        <v>1.0134000000000001</v>
      </c>
      <c r="N61" s="528">
        <v>2.0299999999999998</v>
      </c>
      <c r="P61" s="528">
        <v>11.05</v>
      </c>
      <c r="Q61" s="528">
        <v>11.66</v>
      </c>
    </row>
    <row r="62" spans="1:24" x14ac:dyDescent="0.3">
      <c r="A62" s="10" t="s">
        <v>1756</v>
      </c>
      <c r="B62" s="10" t="s">
        <v>1839</v>
      </c>
      <c r="C62" s="10" t="s">
        <v>1758</v>
      </c>
      <c r="D62" s="10" t="s">
        <v>1844</v>
      </c>
      <c r="E62" s="529" t="s">
        <v>24</v>
      </c>
      <c r="F62" s="529">
        <v>10</v>
      </c>
      <c r="G62" s="529">
        <v>11</v>
      </c>
      <c r="H62" s="529">
        <v>53</v>
      </c>
      <c r="I62" s="529">
        <v>3</v>
      </c>
      <c r="J62" s="529">
        <v>110860</v>
      </c>
      <c r="K62" s="529" t="s">
        <v>1795</v>
      </c>
      <c r="L62" s="529">
        <v>3.5</v>
      </c>
      <c r="M62" s="528">
        <v>1.2217</v>
      </c>
      <c r="N62" s="528">
        <v>4.28</v>
      </c>
    </row>
    <row r="63" spans="1:24" x14ac:dyDescent="0.3">
      <c r="A63" s="10" t="s">
        <v>1756</v>
      </c>
      <c r="C63" s="10" t="s">
        <v>1758</v>
      </c>
      <c r="E63" s="529" t="s">
        <v>24</v>
      </c>
      <c r="J63" s="529">
        <v>110624</v>
      </c>
      <c r="K63" s="529" t="s">
        <v>1820</v>
      </c>
      <c r="L63" s="529">
        <v>2</v>
      </c>
      <c r="M63" s="528">
        <v>1.0134000000000001</v>
      </c>
      <c r="N63" s="528">
        <v>2.0299999999999998</v>
      </c>
      <c r="P63" s="528">
        <v>11.25</v>
      </c>
      <c r="Q63" s="528">
        <v>11.86</v>
      </c>
    </row>
    <row r="64" spans="1:24" x14ac:dyDescent="0.3">
      <c r="A64" s="10" t="s">
        <v>1756</v>
      </c>
      <c r="B64" s="10" t="s">
        <v>1839</v>
      </c>
      <c r="C64" s="10" t="s">
        <v>1758</v>
      </c>
      <c r="D64" s="10" t="s">
        <v>1845</v>
      </c>
      <c r="E64" s="529" t="s">
        <v>24</v>
      </c>
      <c r="F64" s="529">
        <v>10</v>
      </c>
      <c r="G64" s="529">
        <v>11</v>
      </c>
      <c r="H64" s="529">
        <v>53</v>
      </c>
      <c r="I64" s="529">
        <v>3</v>
      </c>
      <c r="J64" s="529">
        <v>110624</v>
      </c>
      <c r="K64" s="529" t="s">
        <v>1820</v>
      </c>
      <c r="L64" s="529">
        <v>2</v>
      </c>
      <c r="M64" s="528">
        <v>1.0134000000000001</v>
      </c>
      <c r="N64" s="528">
        <v>2.0299999999999998</v>
      </c>
      <c r="P64" s="528">
        <v>15.65</v>
      </c>
      <c r="Q64" s="528">
        <v>16.260000000000002</v>
      </c>
    </row>
    <row r="65" spans="1:24" x14ac:dyDescent="0.3">
      <c r="A65" s="10" t="s">
        <v>1756</v>
      </c>
      <c r="B65" s="10" t="s">
        <v>1846</v>
      </c>
      <c r="C65" s="10" t="s">
        <v>1758</v>
      </c>
      <c r="D65" s="10" t="s">
        <v>1847</v>
      </c>
      <c r="E65" s="529" t="s">
        <v>24</v>
      </c>
      <c r="F65" s="529">
        <v>10</v>
      </c>
      <c r="G65" s="529">
        <v>11</v>
      </c>
      <c r="H65" s="529">
        <v>45</v>
      </c>
      <c r="I65" s="529">
        <v>3.5</v>
      </c>
      <c r="J65" s="529">
        <v>110846</v>
      </c>
      <c r="K65" s="529" t="s">
        <v>1793</v>
      </c>
      <c r="L65" s="529">
        <v>2</v>
      </c>
      <c r="M65" s="528">
        <v>1.1475</v>
      </c>
      <c r="N65" s="528">
        <v>2.2999999999999998</v>
      </c>
      <c r="P65" s="528">
        <v>13.49</v>
      </c>
      <c r="Q65" s="528">
        <v>14.08</v>
      </c>
      <c r="S65" s="529" t="s">
        <v>1848</v>
      </c>
      <c r="T65" s="529" t="s">
        <v>24</v>
      </c>
      <c r="U65" s="529">
        <v>45</v>
      </c>
      <c r="V65" s="529">
        <v>3.5</v>
      </c>
      <c r="W65" s="528">
        <v>16.22</v>
      </c>
      <c r="X65" s="528">
        <v>16.78</v>
      </c>
    </row>
    <row r="66" spans="1:24" x14ac:dyDescent="0.3">
      <c r="J66" s="529">
        <v>110624</v>
      </c>
      <c r="K66" s="529" t="s">
        <v>1820</v>
      </c>
      <c r="L66" s="529">
        <v>0.9</v>
      </c>
      <c r="M66" s="528">
        <v>1.0134000000000001</v>
      </c>
      <c r="N66" s="528">
        <v>0.91</v>
      </c>
    </row>
    <row r="67" spans="1:24" x14ac:dyDescent="0.3">
      <c r="A67" s="10" t="s">
        <v>1756</v>
      </c>
      <c r="B67" s="10" t="s">
        <v>1846</v>
      </c>
      <c r="C67" s="10" t="s">
        <v>1758</v>
      </c>
      <c r="D67" s="10" t="s">
        <v>1849</v>
      </c>
      <c r="E67" s="529" t="s">
        <v>24</v>
      </c>
      <c r="F67" s="529">
        <v>10</v>
      </c>
      <c r="G67" s="529">
        <v>11</v>
      </c>
      <c r="H67" s="529">
        <v>45</v>
      </c>
      <c r="I67" s="529">
        <v>3.5</v>
      </c>
      <c r="J67" s="529">
        <v>110860</v>
      </c>
      <c r="K67" s="529" t="s">
        <v>1795</v>
      </c>
      <c r="L67" s="529">
        <v>2</v>
      </c>
      <c r="M67" s="528">
        <v>1.2217</v>
      </c>
      <c r="N67" s="528">
        <v>2.44</v>
      </c>
      <c r="P67" s="528">
        <v>13.49</v>
      </c>
      <c r="Q67" s="528">
        <v>14.08</v>
      </c>
    </row>
    <row r="68" spans="1:24" x14ac:dyDescent="0.3">
      <c r="J68" s="529">
        <v>110624</v>
      </c>
      <c r="K68" s="529" t="s">
        <v>1820</v>
      </c>
      <c r="L68" s="529">
        <v>0.9</v>
      </c>
      <c r="M68" s="528">
        <v>1.0134000000000001</v>
      </c>
      <c r="N68" s="528">
        <v>0.91</v>
      </c>
    </row>
    <row r="69" spans="1:24" x14ac:dyDescent="0.3">
      <c r="A69" s="10" t="s">
        <v>1756</v>
      </c>
      <c r="B69" s="10" t="s">
        <v>1850</v>
      </c>
      <c r="C69" s="10" t="s">
        <v>1758</v>
      </c>
      <c r="D69" s="10" t="s">
        <v>1851</v>
      </c>
      <c r="E69" s="529" t="s">
        <v>24</v>
      </c>
      <c r="F69" s="529">
        <v>10</v>
      </c>
      <c r="G69" s="529">
        <v>11</v>
      </c>
      <c r="H69" s="529">
        <v>53</v>
      </c>
      <c r="I69" s="529">
        <v>3</v>
      </c>
      <c r="J69" s="529">
        <v>110846</v>
      </c>
      <c r="K69" s="529" t="s">
        <v>1793</v>
      </c>
      <c r="L69" s="529">
        <v>4.47</v>
      </c>
      <c r="M69" s="528">
        <v>1.1475</v>
      </c>
      <c r="N69" s="528">
        <v>5.13</v>
      </c>
      <c r="P69" s="528">
        <v>13.06</v>
      </c>
      <c r="Q69" s="528">
        <v>13.65</v>
      </c>
      <c r="S69" s="529" t="s">
        <v>1852</v>
      </c>
      <c r="T69" s="529" t="s">
        <v>24</v>
      </c>
      <c r="U69" s="529">
        <v>53</v>
      </c>
      <c r="V69" s="529">
        <v>3</v>
      </c>
      <c r="W69" s="528">
        <v>16.05</v>
      </c>
      <c r="X69" s="528">
        <v>16.600000000000001</v>
      </c>
    </row>
    <row r="70" spans="1:24" x14ac:dyDescent="0.3">
      <c r="A70" s="10" t="s">
        <v>1756</v>
      </c>
      <c r="B70" s="10" t="s">
        <v>1850</v>
      </c>
      <c r="C70" s="10" t="s">
        <v>1758</v>
      </c>
      <c r="D70" s="10" t="s">
        <v>1853</v>
      </c>
      <c r="E70" s="529" t="s">
        <v>24</v>
      </c>
      <c r="F70" s="529">
        <v>10</v>
      </c>
      <c r="G70" s="529">
        <v>11</v>
      </c>
      <c r="H70" s="529">
        <v>53</v>
      </c>
      <c r="I70" s="529">
        <v>3</v>
      </c>
      <c r="J70" s="529">
        <v>110860</v>
      </c>
      <c r="K70" s="529" t="s">
        <v>1795</v>
      </c>
      <c r="L70" s="529">
        <v>4.47</v>
      </c>
      <c r="M70" s="528">
        <v>1.2217</v>
      </c>
      <c r="N70" s="528">
        <v>5.46</v>
      </c>
      <c r="P70" s="528">
        <v>13.06</v>
      </c>
      <c r="Q70" s="528">
        <v>13.65</v>
      </c>
    </row>
  </sheetData>
  <protectedRanges>
    <protectedRange password="8F60" sqref="Z6" name="Calculations_40"/>
  </protectedRanges>
  <mergeCells count="1">
    <mergeCell ref="P5:Q5"/>
  </mergeCells>
  <conditionalFormatting sqref="D1:D6">
    <cfRule type="duplicateValues" dxfId="196" priority="2"/>
  </conditionalFormatting>
  <conditionalFormatting sqref="T6">
    <cfRule type="duplicateValues" dxfId="195" priority="1"/>
  </conditionalFormatting>
  <conditionalFormatting sqref="E1:E6">
    <cfRule type="duplicateValues" dxfId="194" priority="3"/>
  </conditionalFormatting>
  <conditionalFormatting sqref="T1:T5 S1:S6">
    <cfRule type="duplicateValues" dxfId="193" priority="4"/>
  </conditionalFormatting>
  <pageMargins left="0.25" right="0.25" top="0.75" bottom="0.75" header="0.3" footer="0.3"/>
  <pageSetup paperSize="17" scale="36"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C00000"/>
  </sheetPr>
  <dimension ref="A1:T21"/>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9.88671875" style="10" customWidth="1"/>
    <col min="2" max="2" width="22.6640625" style="10" customWidth="1"/>
    <col min="3" max="3" width="28.88671875" style="10"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43.33203125" style="529" customWidth="1"/>
    <col min="21" max="16384" width="9.33203125" style="10"/>
  </cols>
  <sheetData>
    <row r="1" spans="1:20" s="3" customFormat="1" ht="69" x14ac:dyDescent="0.3">
      <c r="A1" s="1"/>
      <c r="B1" s="556"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1854</v>
      </c>
      <c r="L6" s="16" t="s">
        <v>1855</v>
      </c>
      <c r="M6" s="15" t="s">
        <v>31</v>
      </c>
      <c r="N6" s="24" t="s">
        <v>28</v>
      </c>
      <c r="O6" s="20" t="s">
        <v>12</v>
      </c>
      <c r="P6" s="20" t="s">
        <v>13</v>
      </c>
      <c r="Q6" s="19"/>
      <c r="R6" s="20" t="s">
        <v>16</v>
      </c>
      <c r="S6" s="22" t="s">
        <v>17</v>
      </c>
      <c r="T6" s="15" t="s">
        <v>7</v>
      </c>
    </row>
    <row r="7" spans="1:20" ht="96.6" x14ac:dyDescent="0.3">
      <c r="A7" s="265" t="s">
        <v>1856</v>
      </c>
      <c r="B7" s="10" t="s">
        <v>1857</v>
      </c>
      <c r="C7" s="10" t="s">
        <v>1858</v>
      </c>
      <c r="D7" s="529" t="s">
        <v>24</v>
      </c>
      <c r="E7" s="529">
        <v>43.5</v>
      </c>
      <c r="F7" s="529">
        <v>47.5</v>
      </c>
      <c r="G7" s="529">
        <v>192</v>
      </c>
      <c r="H7" s="529">
        <v>3.6</v>
      </c>
      <c r="I7" s="529">
        <v>100113</v>
      </c>
      <c r="J7" s="529" t="s">
        <v>1859</v>
      </c>
      <c r="K7" s="529">
        <v>120.82</v>
      </c>
      <c r="L7" s="529">
        <v>122.56</v>
      </c>
      <c r="M7" s="529" t="s">
        <v>81</v>
      </c>
      <c r="N7" s="58">
        <v>38.049999999999997</v>
      </c>
      <c r="O7" s="528">
        <v>0.50060000000000004</v>
      </c>
      <c r="P7" s="528">
        <v>19.05</v>
      </c>
      <c r="R7" s="528">
        <v>19.05</v>
      </c>
      <c r="S7" s="528">
        <v>0</v>
      </c>
      <c r="T7" s="73" t="s">
        <v>1860</v>
      </c>
    </row>
    <row r="8" spans="1:20" ht="96.6" x14ac:dyDescent="0.3">
      <c r="A8" s="265" t="s">
        <v>1856</v>
      </c>
      <c r="B8" s="10" t="s">
        <v>1861</v>
      </c>
      <c r="C8" s="10" t="s">
        <v>1862</v>
      </c>
      <c r="D8" s="529" t="s">
        <v>24</v>
      </c>
      <c r="E8" s="529">
        <v>43.5</v>
      </c>
      <c r="F8" s="529">
        <v>47.5</v>
      </c>
      <c r="G8" s="529">
        <v>192</v>
      </c>
      <c r="H8" s="529">
        <v>3.6</v>
      </c>
      <c r="I8" s="529">
        <v>100113</v>
      </c>
      <c r="J8" s="529" t="s">
        <v>1859</v>
      </c>
      <c r="K8" s="529">
        <v>110.11</v>
      </c>
      <c r="L8" s="529">
        <v>111.85</v>
      </c>
      <c r="M8" s="529" t="s">
        <v>81</v>
      </c>
      <c r="N8" s="58">
        <v>38.049999999999997</v>
      </c>
      <c r="O8" s="528">
        <v>0.50060000000000004</v>
      </c>
      <c r="P8" s="528">
        <v>19.05</v>
      </c>
      <c r="R8" s="528">
        <v>19.05</v>
      </c>
      <c r="S8" s="528">
        <v>0</v>
      </c>
      <c r="T8" s="73" t="s">
        <v>1860</v>
      </c>
    </row>
    <row r="9" spans="1:20" ht="96.6" x14ac:dyDescent="0.3">
      <c r="A9" s="265" t="s">
        <v>1856</v>
      </c>
      <c r="B9" s="10" t="s">
        <v>1863</v>
      </c>
      <c r="C9" s="10" t="s">
        <v>1864</v>
      </c>
      <c r="D9" s="529" t="s">
        <v>24</v>
      </c>
      <c r="E9" s="529">
        <v>41.25</v>
      </c>
      <c r="F9" s="529">
        <v>45.25</v>
      </c>
      <c r="G9" s="529">
        <v>192</v>
      </c>
      <c r="H9" s="529">
        <v>3.4</v>
      </c>
      <c r="I9" s="529">
        <v>100113</v>
      </c>
      <c r="J9" s="529" t="s">
        <v>1859</v>
      </c>
      <c r="K9" s="529">
        <v>120.82</v>
      </c>
      <c r="L9" s="529">
        <v>122.56</v>
      </c>
      <c r="M9" s="529" t="s">
        <v>81</v>
      </c>
      <c r="N9" s="58">
        <v>38.049999999999997</v>
      </c>
      <c r="O9" s="528">
        <v>0.50060000000000004</v>
      </c>
      <c r="P9" s="528">
        <v>19.05</v>
      </c>
      <c r="R9" s="528">
        <v>19.05</v>
      </c>
      <c r="S9" s="528">
        <v>0</v>
      </c>
      <c r="T9" s="73" t="s">
        <v>1860</v>
      </c>
    </row>
    <row r="10" spans="1:20" ht="96.6" x14ac:dyDescent="0.3">
      <c r="A10" s="265" t="s">
        <v>1856</v>
      </c>
      <c r="B10" s="10" t="s">
        <v>1865</v>
      </c>
      <c r="C10" s="10" t="s">
        <v>1866</v>
      </c>
      <c r="D10" s="529" t="s">
        <v>24</v>
      </c>
      <c r="E10" s="529">
        <v>43.5</v>
      </c>
      <c r="F10" s="529">
        <v>47.5</v>
      </c>
      <c r="G10" s="529">
        <v>192</v>
      </c>
      <c r="H10" s="529">
        <v>3.6</v>
      </c>
      <c r="I10" s="529">
        <v>100113</v>
      </c>
      <c r="J10" s="529" t="s">
        <v>1859</v>
      </c>
      <c r="K10" s="529">
        <v>120.82</v>
      </c>
      <c r="L10" s="529">
        <v>122.56</v>
      </c>
      <c r="M10" s="529" t="s">
        <v>81</v>
      </c>
      <c r="N10" s="58">
        <v>38.049999999999997</v>
      </c>
      <c r="O10" s="528">
        <v>0.50060000000000004</v>
      </c>
      <c r="P10" s="528">
        <v>19.05</v>
      </c>
      <c r="R10" s="528">
        <v>19.05</v>
      </c>
      <c r="S10" s="528">
        <v>0</v>
      </c>
      <c r="T10" s="73" t="s">
        <v>1860</v>
      </c>
    </row>
    <row r="11" spans="1:20" ht="96.6" x14ac:dyDescent="0.3">
      <c r="A11" s="265" t="s">
        <v>1856</v>
      </c>
      <c r="B11" s="10" t="s">
        <v>1867</v>
      </c>
      <c r="C11" s="10" t="s">
        <v>1868</v>
      </c>
      <c r="D11" s="529" t="s">
        <v>24</v>
      </c>
      <c r="E11" s="529">
        <v>43.5</v>
      </c>
      <c r="F11" s="529">
        <v>47.5</v>
      </c>
      <c r="G11" s="529">
        <v>192</v>
      </c>
      <c r="H11" s="529">
        <v>3.6</v>
      </c>
      <c r="I11" s="529">
        <v>100113</v>
      </c>
      <c r="J11" s="529" t="s">
        <v>1859</v>
      </c>
      <c r="K11" s="529">
        <v>120.82</v>
      </c>
      <c r="L11" s="529">
        <v>122.56</v>
      </c>
      <c r="M11" s="529" t="s">
        <v>81</v>
      </c>
      <c r="N11" s="58">
        <v>38.049999999999997</v>
      </c>
      <c r="O11" s="528">
        <v>0.50060000000000004</v>
      </c>
      <c r="P11" s="528">
        <v>19.05</v>
      </c>
      <c r="R11" s="528">
        <v>19.05</v>
      </c>
      <c r="S11" s="528">
        <v>0</v>
      </c>
      <c r="T11" s="73" t="s">
        <v>1860</v>
      </c>
    </row>
    <row r="12" spans="1:20" ht="96.6" x14ac:dyDescent="0.3">
      <c r="A12" s="265" t="s">
        <v>1856</v>
      </c>
      <c r="B12" s="10" t="s">
        <v>1869</v>
      </c>
      <c r="C12" s="10" t="s">
        <v>1870</v>
      </c>
      <c r="D12" s="529" t="s">
        <v>24</v>
      </c>
      <c r="E12" s="529">
        <v>43.5</v>
      </c>
      <c r="F12" s="529">
        <v>47.5</v>
      </c>
      <c r="G12" s="529">
        <v>192</v>
      </c>
      <c r="H12" s="529">
        <v>3.6</v>
      </c>
      <c r="I12" s="529">
        <v>100113</v>
      </c>
      <c r="J12" s="529" t="s">
        <v>1859</v>
      </c>
      <c r="K12" s="529">
        <v>120.82</v>
      </c>
      <c r="L12" s="529">
        <v>122.56</v>
      </c>
      <c r="M12" s="529" t="s">
        <v>81</v>
      </c>
      <c r="N12" s="58">
        <v>38.049999999999997</v>
      </c>
      <c r="O12" s="528">
        <v>0.50060000000000004</v>
      </c>
      <c r="P12" s="528">
        <v>19.05</v>
      </c>
      <c r="R12" s="528">
        <v>19.05</v>
      </c>
      <c r="S12" s="528">
        <v>0</v>
      </c>
      <c r="T12" s="73" t="s">
        <v>1860</v>
      </c>
    </row>
    <row r="13" spans="1:20" ht="96.6" x14ac:dyDescent="0.3">
      <c r="A13" s="265" t="s">
        <v>1856</v>
      </c>
      <c r="B13" s="10" t="s">
        <v>1871</v>
      </c>
      <c r="C13" s="10" t="s">
        <v>1872</v>
      </c>
      <c r="D13" s="529" t="s">
        <v>24</v>
      </c>
      <c r="E13" s="529">
        <v>43.5</v>
      </c>
      <c r="F13" s="529">
        <v>47.5</v>
      </c>
      <c r="G13" s="529">
        <v>192</v>
      </c>
      <c r="H13" s="529">
        <v>3.6</v>
      </c>
      <c r="I13" s="529">
        <v>100113</v>
      </c>
      <c r="J13" s="529" t="s">
        <v>1859</v>
      </c>
      <c r="K13" s="529">
        <v>120.82</v>
      </c>
      <c r="L13" s="529">
        <v>122.56</v>
      </c>
      <c r="M13" s="529" t="s">
        <v>81</v>
      </c>
      <c r="N13" s="58">
        <v>38.049999999999997</v>
      </c>
      <c r="O13" s="528">
        <v>0.50060000000000004</v>
      </c>
      <c r="P13" s="528">
        <v>19.05</v>
      </c>
      <c r="R13" s="528">
        <v>19.05</v>
      </c>
      <c r="S13" s="528">
        <v>0</v>
      </c>
      <c r="T13" s="73" t="s">
        <v>1860</v>
      </c>
    </row>
    <row r="14" spans="1:20" ht="96.6" x14ac:dyDescent="0.3">
      <c r="A14" s="265" t="s">
        <v>1856</v>
      </c>
      <c r="B14" s="10" t="s">
        <v>1873</v>
      </c>
      <c r="C14" s="10" t="s">
        <v>1874</v>
      </c>
      <c r="D14" s="529" t="s">
        <v>24</v>
      </c>
      <c r="E14" s="529">
        <v>42</v>
      </c>
      <c r="F14" s="529">
        <v>46</v>
      </c>
      <c r="G14" s="529">
        <v>240</v>
      </c>
      <c r="H14" s="529">
        <v>2.4</v>
      </c>
      <c r="I14" s="529">
        <v>100113</v>
      </c>
      <c r="J14" s="529" t="s">
        <v>1859</v>
      </c>
      <c r="K14" s="529">
        <v>109.83</v>
      </c>
      <c r="L14" s="529">
        <v>111.57</v>
      </c>
      <c r="M14" s="529" t="s">
        <v>81</v>
      </c>
      <c r="N14" s="58">
        <v>45.92</v>
      </c>
      <c r="O14" s="528">
        <v>0.50060000000000004</v>
      </c>
      <c r="P14" s="528">
        <v>22.99</v>
      </c>
      <c r="R14" s="528">
        <v>22.99</v>
      </c>
      <c r="S14" s="528">
        <v>0</v>
      </c>
      <c r="T14" s="73" t="s">
        <v>1860</v>
      </c>
    </row>
    <row r="15" spans="1:20" ht="96.6" x14ac:dyDescent="0.3">
      <c r="A15" s="265" t="s">
        <v>1856</v>
      </c>
      <c r="B15" s="265" t="s">
        <v>1875</v>
      </c>
      <c r="C15" s="10" t="s">
        <v>1876</v>
      </c>
      <c r="D15" s="529" t="s">
        <v>24</v>
      </c>
      <c r="E15" s="529">
        <v>42</v>
      </c>
      <c r="F15" s="529">
        <v>46</v>
      </c>
      <c r="G15" s="529">
        <v>240</v>
      </c>
      <c r="H15" s="529">
        <v>2.4</v>
      </c>
      <c r="I15" s="529">
        <v>100113</v>
      </c>
      <c r="J15" s="529" t="s">
        <v>1859</v>
      </c>
      <c r="K15" s="529">
        <v>111.9</v>
      </c>
      <c r="L15" s="529">
        <v>113.64</v>
      </c>
      <c r="M15" s="529" t="s">
        <v>81</v>
      </c>
      <c r="N15" s="58">
        <v>45.92</v>
      </c>
      <c r="O15" s="528">
        <v>0.50060000000000004</v>
      </c>
      <c r="P15" s="528">
        <v>22.99</v>
      </c>
      <c r="R15" s="528">
        <v>22.99</v>
      </c>
      <c r="S15" s="528">
        <v>0</v>
      </c>
      <c r="T15" s="73" t="s">
        <v>1860</v>
      </c>
    </row>
    <row r="16" spans="1:20" ht="96.6" x14ac:dyDescent="0.3">
      <c r="A16" s="265" t="s">
        <v>1856</v>
      </c>
      <c r="B16" s="10" t="s">
        <v>1877</v>
      </c>
      <c r="C16" s="10" t="s">
        <v>1878</v>
      </c>
      <c r="D16" s="529" t="s">
        <v>24</v>
      </c>
      <c r="E16" s="529">
        <v>42</v>
      </c>
      <c r="F16" s="529">
        <v>46</v>
      </c>
      <c r="G16" s="529">
        <v>240</v>
      </c>
      <c r="H16" s="529">
        <v>2.4</v>
      </c>
      <c r="I16" s="529">
        <v>100113</v>
      </c>
      <c r="J16" s="529" t="s">
        <v>1859</v>
      </c>
      <c r="K16" s="529">
        <v>109.83</v>
      </c>
      <c r="L16" s="529">
        <v>111.57</v>
      </c>
      <c r="M16" s="529" t="s">
        <v>81</v>
      </c>
      <c r="N16" s="58">
        <v>45.92</v>
      </c>
      <c r="O16" s="528">
        <v>0.50060000000000004</v>
      </c>
      <c r="P16" s="528">
        <v>22.99</v>
      </c>
      <c r="R16" s="528">
        <v>22.99</v>
      </c>
      <c r="S16" s="528">
        <v>0</v>
      </c>
      <c r="T16" s="73" t="s">
        <v>1860</v>
      </c>
    </row>
    <row r="17" spans="1:20" ht="96.6" x14ac:dyDescent="0.3">
      <c r="A17" s="265" t="s">
        <v>1856</v>
      </c>
      <c r="B17" s="10" t="s">
        <v>1879</v>
      </c>
      <c r="C17" s="10" t="s">
        <v>1880</v>
      </c>
      <c r="D17" s="529" t="s">
        <v>24</v>
      </c>
      <c r="E17" s="529">
        <v>43.5</v>
      </c>
      <c r="F17" s="529">
        <v>47.5</v>
      </c>
      <c r="G17" s="529">
        <v>182</v>
      </c>
      <c r="H17" s="529">
        <v>3.8</v>
      </c>
      <c r="I17" s="529">
        <v>100113</v>
      </c>
      <c r="J17" s="529" t="s">
        <v>1859</v>
      </c>
      <c r="K17" s="60">
        <v>127</v>
      </c>
      <c r="L17" s="529">
        <v>128.74</v>
      </c>
      <c r="M17" s="529" t="s">
        <v>81</v>
      </c>
      <c r="N17" s="58">
        <v>38.67</v>
      </c>
      <c r="O17" s="528">
        <v>0.50060000000000004</v>
      </c>
      <c r="P17" s="528">
        <v>19.36</v>
      </c>
      <c r="R17" s="528">
        <v>19.36</v>
      </c>
      <c r="S17" s="528">
        <v>0</v>
      </c>
      <c r="T17" s="73" t="s">
        <v>1860</v>
      </c>
    </row>
    <row r="18" spans="1:20" ht="96.6" x14ac:dyDescent="0.3">
      <c r="A18" s="265" t="s">
        <v>1856</v>
      </c>
      <c r="B18" s="10" t="s">
        <v>1881</v>
      </c>
      <c r="C18" s="10" t="s">
        <v>1882</v>
      </c>
      <c r="D18" s="529" t="s">
        <v>24</v>
      </c>
      <c r="E18" s="529">
        <v>42</v>
      </c>
      <c r="F18" s="529">
        <v>46</v>
      </c>
      <c r="G18" s="529">
        <v>240</v>
      </c>
      <c r="H18" s="529">
        <v>2.4</v>
      </c>
      <c r="I18" s="529">
        <v>100113</v>
      </c>
      <c r="J18" s="529" t="s">
        <v>1859</v>
      </c>
      <c r="K18" s="529">
        <v>109.83</v>
      </c>
      <c r="L18" s="529">
        <v>111.57</v>
      </c>
      <c r="M18" s="529" t="s">
        <v>81</v>
      </c>
      <c r="N18" s="58">
        <v>45.92</v>
      </c>
      <c r="O18" s="528">
        <v>0.50060000000000004</v>
      </c>
      <c r="P18" s="528">
        <v>22.99</v>
      </c>
      <c r="R18" s="528">
        <v>22.99</v>
      </c>
      <c r="S18" s="528">
        <v>0</v>
      </c>
      <c r="T18" s="73" t="s">
        <v>1860</v>
      </c>
    </row>
    <row r="19" spans="1:20" ht="96.6" x14ac:dyDescent="0.3">
      <c r="A19" s="265" t="s">
        <v>1856</v>
      </c>
      <c r="B19" s="265" t="s">
        <v>1883</v>
      </c>
      <c r="C19" s="10" t="s">
        <v>1884</v>
      </c>
      <c r="D19" s="529" t="s">
        <v>24</v>
      </c>
      <c r="E19" s="529">
        <v>40</v>
      </c>
      <c r="F19" s="529">
        <v>44</v>
      </c>
      <c r="G19" s="529">
        <v>320</v>
      </c>
      <c r="H19" s="529">
        <v>2</v>
      </c>
      <c r="I19" s="529">
        <v>100113</v>
      </c>
      <c r="J19" s="529" t="s">
        <v>1859</v>
      </c>
      <c r="K19" s="529">
        <v>142.21</v>
      </c>
      <c r="L19" s="529">
        <v>143.94999999999999</v>
      </c>
      <c r="M19" s="529" t="s">
        <v>81</v>
      </c>
      <c r="N19" s="58">
        <v>61.22</v>
      </c>
      <c r="O19" s="528">
        <v>0.50060000000000004</v>
      </c>
      <c r="P19" s="528">
        <v>30.65</v>
      </c>
      <c r="R19" s="528">
        <v>30.65</v>
      </c>
      <c r="S19" s="528">
        <v>0</v>
      </c>
      <c r="T19" s="73" t="s">
        <v>1860</v>
      </c>
    </row>
    <row r="20" spans="1:20" ht="96.6" x14ac:dyDescent="0.3">
      <c r="A20" s="265" t="s">
        <v>1856</v>
      </c>
      <c r="B20" s="265" t="s">
        <v>1885</v>
      </c>
      <c r="C20" s="10" t="s">
        <v>1886</v>
      </c>
      <c r="D20" s="529" t="s">
        <v>24</v>
      </c>
      <c r="E20" s="529">
        <v>35</v>
      </c>
      <c r="F20" s="529">
        <v>39</v>
      </c>
      <c r="G20" s="529">
        <v>224</v>
      </c>
      <c r="H20" s="529">
        <v>2.5</v>
      </c>
      <c r="I20" s="529">
        <v>100113</v>
      </c>
      <c r="J20" s="529" t="s">
        <v>1859</v>
      </c>
      <c r="K20" s="529">
        <v>131.38</v>
      </c>
      <c r="L20" s="529">
        <v>133.12</v>
      </c>
      <c r="M20" s="529" t="s">
        <v>81</v>
      </c>
      <c r="N20" s="58">
        <v>44.45</v>
      </c>
      <c r="O20" s="528">
        <v>0.50060000000000004</v>
      </c>
      <c r="P20" s="528">
        <v>22.25</v>
      </c>
      <c r="R20" s="528">
        <v>22.25</v>
      </c>
      <c r="S20" s="528">
        <v>0</v>
      </c>
      <c r="T20" s="73" t="s">
        <v>1860</v>
      </c>
    </row>
    <row r="21" spans="1:20" ht="96.6" x14ac:dyDescent="0.3">
      <c r="A21" s="265" t="s">
        <v>1856</v>
      </c>
      <c r="B21" s="265" t="s">
        <v>1887</v>
      </c>
      <c r="C21" s="10" t="s">
        <v>1888</v>
      </c>
      <c r="D21" s="529" t="s">
        <v>24</v>
      </c>
      <c r="E21" s="529">
        <v>18</v>
      </c>
      <c r="F21" s="529">
        <v>22</v>
      </c>
      <c r="G21" s="529">
        <v>36</v>
      </c>
      <c r="H21" s="529">
        <v>8</v>
      </c>
      <c r="I21" s="529">
        <v>100113</v>
      </c>
      <c r="J21" s="529" t="s">
        <v>1859</v>
      </c>
      <c r="K21" s="529">
        <v>39.96</v>
      </c>
      <c r="L21" s="529">
        <v>41.41</v>
      </c>
      <c r="M21" s="529" t="s">
        <v>81</v>
      </c>
      <c r="N21" s="58">
        <v>6.89</v>
      </c>
      <c r="O21" s="528">
        <v>0.50060000000000004</v>
      </c>
      <c r="P21" s="528">
        <v>3.45</v>
      </c>
      <c r="R21" s="528">
        <v>3.45</v>
      </c>
      <c r="S21" s="528">
        <v>0</v>
      </c>
      <c r="T21" s="73" t="s">
        <v>1889</v>
      </c>
    </row>
  </sheetData>
  <protectedRanges>
    <protectedRange password="8F60" sqref="S6" name="Calculations_40"/>
  </protectedRanges>
  <conditionalFormatting sqref="C4:C6">
    <cfRule type="duplicateValues" dxfId="192" priority="3"/>
  </conditionalFormatting>
  <conditionalFormatting sqref="D4:D6">
    <cfRule type="duplicateValues" dxfId="191" priority="4"/>
  </conditionalFormatting>
  <conditionalFormatting sqref="D1:D3">
    <cfRule type="duplicateValues" dxfId="190" priority="1"/>
  </conditionalFormatting>
  <conditionalFormatting sqref="E1:E3">
    <cfRule type="duplicateValues" dxfId="189" priority="2"/>
  </conditionalFormatting>
  <pageMargins left="0.7" right="0.7" top="0.75" bottom="0.75" header="0.3" footer="0.3"/>
  <pageSetup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rgb="FFFFC000"/>
  </sheetPr>
  <dimension ref="A1:AA41"/>
  <sheetViews>
    <sheetView workbookViewId="0">
      <pane xSplit="4" ySplit="6" topLeftCell="E10" activePane="bottomRight" state="frozen"/>
      <selection activeCell="P22" sqref="P22"/>
      <selection pane="topRight" activeCell="P22" sqref="P22"/>
      <selection pane="bottomLeft" activeCell="P22" sqref="P22"/>
      <selection pane="bottomRight" activeCell="B12" sqref="B12"/>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9" style="528" customWidth="1"/>
    <col min="17" max="18" width="19.33203125" style="528" customWidth="1"/>
    <col min="19" max="19" width="14" style="529" customWidth="1"/>
    <col min="20" max="22" width="9.33203125" style="529"/>
    <col min="23" max="23" width="20" style="528" customWidth="1"/>
    <col min="24" max="24" width="22.33203125" style="528" customWidth="1"/>
    <col min="25" max="25" width="22.6640625" style="528" customWidth="1"/>
    <col min="26" max="26" width="12.5546875" style="528" customWidth="1"/>
    <col min="27" max="27" width="9.33203125" style="529"/>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2147</v>
      </c>
      <c r="Q6" s="15" t="s">
        <v>33</v>
      </c>
      <c r="R6" s="15" t="s">
        <v>34</v>
      </c>
      <c r="S6" s="13" t="s">
        <v>15</v>
      </c>
      <c r="T6" s="14" t="s">
        <v>9</v>
      </c>
      <c r="U6" s="12" t="s">
        <v>40</v>
      </c>
      <c r="V6" s="14" t="s">
        <v>39</v>
      </c>
      <c r="W6" s="15" t="s">
        <v>2148</v>
      </c>
      <c r="X6" s="15" t="s">
        <v>36</v>
      </c>
      <c r="Y6" s="15" t="s">
        <v>37</v>
      </c>
      <c r="Z6" s="22" t="s">
        <v>17</v>
      </c>
      <c r="AA6" s="15" t="s">
        <v>7</v>
      </c>
    </row>
    <row r="7" spans="1:27" ht="41.4" x14ac:dyDescent="0.3">
      <c r="A7" s="265" t="s">
        <v>2134</v>
      </c>
      <c r="B7" s="265" t="s">
        <v>2135</v>
      </c>
      <c r="D7" s="10">
        <v>813</v>
      </c>
      <c r="E7" s="529" t="s">
        <v>24</v>
      </c>
      <c r="F7" s="529">
        <v>15</v>
      </c>
      <c r="G7" s="529">
        <v>16</v>
      </c>
      <c r="H7" s="529">
        <v>48</v>
      </c>
      <c r="I7" s="529">
        <v>5</v>
      </c>
      <c r="J7" s="529">
        <v>110244</v>
      </c>
      <c r="K7" s="73" t="s">
        <v>2136</v>
      </c>
      <c r="L7" s="58">
        <v>3</v>
      </c>
      <c r="M7" s="77">
        <v>1.6629</v>
      </c>
      <c r="N7" s="528">
        <f t="shared" ref="N7:N13" si="0">M7*L7</f>
        <v>4.9886999999999997</v>
      </c>
      <c r="P7" s="528">
        <f t="shared" ref="P7:P13" si="1">W7-N7</f>
        <v>31.011299999999999</v>
      </c>
      <c r="S7" s="10">
        <v>813</v>
      </c>
      <c r="T7" s="529" t="s">
        <v>24</v>
      </c>
      <c r="U7" s="529">
        <v>48</v>
      </c>
      <c r="V7" s="529">
        <v>5</v>
      </c>
      <c r="W7" s="528">
        <v>36</v>
      </c>
      <c r="Y7" s="529"/>
      <c r="Z7" s="10"/>
      <c r="AA7" s="10"/>
    </row>
    <row r="8" spans="1:27" ht="41.4" x14ac:dyDescent="0.3">
      <c r="A8" s="265" t="s">
        <v>2134</v>
      </c>
      <c r="B8" s="265" t="s">
        <v>2137</v>
      </c>
      <c r="C8" s="265"/>
      <c r="D8" s="10">
        <v>814</v>
      </c>
      <c r="E8" s="529" t="s">
        <v>24</v>
      </c>
      <c r="F8" s="529">
        <v>15</v>
      </c>
      <c r="G8" s="529">
        <v>16</v>
      </c>
      <c r="H8" s="529">
        <v>48</v>
      </c>
      <c r="I8" s="529">
        <v>5</v>
      </c>
      <c r="J8" s="529">
        <v>110244</v>
      </c>
      <c r="K8" s="73" t="s">
        <v>2136</v>
      </c>
      <c r="L8" s="58">
        <v>3</v>
      </c>
      <c r="M8" s="77">
        <v>1.6629</v>
      </c>
      <c r="N8" s="528">
        <f t="shared" si="0"/>
        <v>4.9886999999999997</v>
      </c>
      <c r="P8" s="528">
        <f t="shared" si="1"/>
        <v>38.211300000000001</v>
      </c>
      <c r="S8" s="10">
        <v>814</v>
      </c>
      <c r="T8" s="529" t="s">
        <v>24</v>
      </c>
      <c r="U8" s="529">
        <v>48</v>
      </c>
      <c r="V8" s="529">
        <v>5</v>
      </c>
      <c r="W8" s="528">
        <v>43.2</v>
      </c>
      <c r="Z8" s="529"/>
      <c r="AA8" s="10"/>
    </row>
    <row r="9" spans="1:27" ht="41.4" x14ac:dyDescent="0.3">
      <c r="A9" s="265" t="s">
        <v>2134</v>
      </c>
      <c r="B9" s="265" t="s">
        <v>2138</v>
      </c>
      <c r="D9" s="10">
        <v>815</v>
      </c>
      <c r="E9" s="529" t="s">
        <v>24</v>
      </c>
      <c r="F9" s="529">
        <v>13.5</v>
      </c>
      <c r="G9" s="529">
        <v>14.5</v>
      </c>
      <c r="H9" s="529">
        <v>48</v>
      </c>
      <c r="I9" s="529">
        <v>4.5</v>
      </c>
      <c r="J9" s="529">
        <v>110244</v>
      </c>
      <c r="K9" s="73" t="s">
        <v>2136</v>
      </c>
      <c r="L9" s="58">
        <v>1.56</v>
      </c>
      <c r="M9" s="77">
        <v>1.6629</v>
      </c>
      <c r="N9" s="528">
        <f t="shared" si="0"/>
        <v>2.5941240000000003</v>
      </c>
      <c r="P9" s="528">
        <f t="shared" si="1"/>
        <v>33.405875999999999</v>
      </c>
      <c r="S9" s="10">
        <v>815</v>
      </c>
      <c r="T9" s="529" t="s">
        <v>24</v>
      </c>
      <c r="U9" s="529">
        <v>48</v>
      </c>
      <c r="V9" s="529">
        <v>4.5</v>
      </c>
      <c r="W9" s="528">
        <v>36</v>
      </c>
      <c r="Y9" s="529"/>
      <c r="Z9" s="10"/>
      <c r="AA9" s="10"/>
    </row>
    <row r="10" spans="1:27" ht="41.4" x14ac:dyDescent="0.3">
      <c r="A10" s="265" t="s">
        <v>2134</v>
      </c>
      <c r="B10" s="265" t="s">
        <v>2139</v>
      </c>
      <c r="D10" s="10">
        <v>816</v>
      </c>
      <c r="E10" s="529" t="s">
        <v>24</v>
      </c>
      <c r="F10" s="529">
        <v>15</v>
      </c>
      <c r="G10" s="529">
        <v>16</v>
      </c>
      <c r="H10" s="529">
        <v>48</v>
      </c>
      <c r="I10" s="529">
        <v>5</v>
      </c>
      <c r="J10" s="529">
        <v>110244</v>
      </c>
      <c r="K10" s="73" t="s">
        <v>2136</v>
      </c>
      <c r="L10" s="58">
        <v>5.0999999999999996</v>
      </c>
      <c r="M10" s="77">
        <v>1.6629</v>
      </c>
      <c r="N10" s="528">
        <f t="shared" si="0"/>
        <v>8.4807899999999989</v>
      </c>
      <c r="P10" s="528">
        <f t="shared" si="1"/>
        <v>27.519210000000001</v>
      </c>
      <c r="S10" s="10">
        <v>816</v>
      </c>
      <c r="T10" s="529" t="s">
        <v>24</v>
      </c>
      <c r="U10" s="529">
        <v>48</v>
      </c>
      <c r="V10" s="529">
        <v>5</v>
      </c>
      <c r="W10" s="528">
        <v>36</v>
      </c>
      <c r="Y10" s="529"/>
      <c r="Z10" s="10"/>
      <c r="AA10" s="10"/>
    </row>
    <row r="11" spans="1:27" ht="55.2" x14ac:dyDescent="0.3">
      <c r="A11" s="265" t="s">
        <v>2134</v>
      </c>
      <c r="B11" s="265" t="s">
        <v>2140</v>
      </c>
      <c r="D11" s="10">
        <v>825</v>
      </c>
      <c r="E11" s="529" t="s">
        <v>24</v>
      </c>
      <c r="F11" s="529">
        <v>15</v>
      </c>
      <c r="G11" s="529">
        <v>16</v>
      </c>
      <c r="H11" s="529">
        <v>48</v>
      </c>
      <c r="I11" s="529">
        <v>5</v>
      </c>
      <c r="J11" s="529">
        <v>110244</v>
      </c>
      <c r="K11" s="73" t="s">
        <v>2136</v>
      </c>
      <c r="L11" s="58">
        <v>3</v>
      </c>
      <c r="M11" s="77">
        <v>1.6629</v>
      </c>
      <c r="N11" s="528">
        <f t="shared" si="0"/>
        <v>4.9886999999999997</v>
      </c>
      <c r="P11" s="528">
        <f t="shared" si="1"/>
        <v>39.651299999999999</v>
      </c>
      <c r="S11" s="10">
        <v>825</v>
      </c>
      <c r="T11" s="529" t="s">
        <v>24</v>
      </c>
      <c r="U11" s="529">
        <v>48</v>
      </c>
      <c r="V11" s="529">
        <v>5</v>
      </c>
      <c r="W11" s="528">
        <v>44.64</v>
      </c>
      <c r="Z11" s="529"/>
      <c r="AA11" s="10"/>
    </row>
    <row r="12" spans="1:27" ht="55.2" x14ac:dyDescent="0.3">
      <c r="A12" s="265" t="s">
        <v>2134</v>
      </c>
      <c r="B12" s="265" t="s">
        <v>2141</v>
      </c>
      <c r="D12" s="10">
        <v>826</v>
      </c>
      <c r="E12" s="529" t="s">
        <v>24</v>
      </c>
      <c r="F12" s="529">
        <v>13.5</v>
      </c>
      <c r="G12" s="529">
        <v>14.5</v>
      </c>
      <c r="H12" s="529">
        <v>48</v>
      </c>
      <c r="I12" s="529">
        <v>4.5</v>
      </c>
      <c r="J12" s="529">
        <v>110244</v>
      </c>
      <c r="K12" s="73" t="s">
        <v>2136</v>
      </c>
      <c r="L12" s="58">
        <v>1.56</v>
      </c>
      <c r="M12" s="77">
        <v>1.6629</v>
      </c>
      <c r="N12" s="528">
        <f t="shared" si="0"/>
        <v>2.5941240000000003</v>
      </c>
      <c r="P12" s="528">
        <f t="shared" si="1"/>
        <v>34.845875999999997</v>
      </c>
      <c r="S12" s="10">
        <v>826</v>
      </c>
      <c r="T12" s="529" t="s">
        <v>24</v>
      </c>
      <c r="U12" s="529">
        <v>48</v>
      </c>
      <c r="V12" s="529">
        <v>4.5</v>
      </c>
      <c r="W12" s="528">
        <v>37.44</v>
      </c>
      <c r="Y12" s="529"/>
      <c r="Z12" s="10"/>
      <c r="AA12" s="10"/>
    </row>
    <row r="13" spans="1:27" ht="41.4" x14ac:dyDescent="0.3">
      <c r="A13" s="265" t="s">
        <v>2134</v>
      </c>
      <c r="B13" s="265" t="s">
        <v>2142</v>
      </c>
      <c r="D13" s="10">
        <v>827</v>
      </c>
      <c r="E13" s="529" t="s">
        <v>24</v>
      </c>
      <c r="F13" s="529">
        <v>15</v>
      </c>
      <c r="G13" s="529">
        <v>16</v>
      </c>
      <c r="H13" s="529">
        <v>48</v>
      </c>
      <c r="I13" s="529">
        <v>5</v>
      </c>
      <c r="J13" s="529">
        <v>110244</v>
      </c>
      <c r="K13" s="73" t="s">
        <v>2136</v>
      </c>
      <c r="L13" s="58">
        <v>5.0999999999999996</v>
      </c>
      <c r="M13" s="77">
        <v>1.6629</v>
      </c>
      <c r="N13" s="528">
        <f t="shared" si="0"/>
        <v>8.4807899999999989</v>
      </c>
      <c r="P13" s="528">
        <f t="shared" si="1"/>
        <v>28.959209999999999</v>
      </c>
      <c r="S13" s="10">
        <v>827</v>
      </c>
      <c r="T13" s="529" t="s">
        <v>24</v>
      </c>
      <c r="U13" s="529">
        <v>48</v>
      </c>
      <c r="V13" s="529">
        <v>5</v>
      </c>
      <c r="W13" s="528">
        <v>37.44</v>
      </c>
      <c r="Y13" s="529"/>
      <c r="Z13" s="10"/>
      <c r="AA13" s="10"/>
    </row>
    <row r="14" spans="1:27" ht="41.4" x14ac:dyDescent="0.3">
      <c r="A14" s="265" t="s">
        <v>2134</v>
      </c>
      <c r="B14" s="265" t="s">
        <v>2143</v>
      </c>
      <c r="D14" s="10">
        <v>863</v>
      </c>
      <c r="E14" s="529" t="s">
        <v>24</v>
      </c>
      <c r="F14" s="529">
        <v>11.25</v>
      </c>
      <c r="G14" s="529">
        <v>12.25</v>
      </c>
      <c r="H14" s="529">
        <v>60</v>
      </c>
      <c r="I14" s="529">
        <v>3</v>
      </c>
      <c r="J14" s="529">
        <v>110244</v>
      </c>
      <c r="K14" s="73" t="s">
        <v>2136</v>
      </c>
      <c r="L14" s="58" t="s">
        <v>2144</v>
      </c>
      <c r="M14" s="77">
        <v>1.6629</v>
      </c>
      <c r="N14" s="528" t="s">
        <v>2144</v>
      </c>
      <c r="P14" s="528" t="s">
        <v>2144</v>
      </c>
      <c r="S14" s="529">
        <v>863</v>
      </c>
      <c r="T14" s="529" t="s">
        <v>24</v>
      </c>
      <c r="U14" s="529">
        <v>60</v>
      </c>
      <c r="V14" s="529">
        <v>3</v>
      </c>
      <c r="W14" s="528">
        <v>33</v>
      </c>
    </row>
    <row r="15" spans="1:27" ht="41.4" x14ac:dyDescent="0.3">
      <c r="A15" s="265" t="s">
        <v>2134</v>
      </c>
      <c r="B15" s="265" t="s">
        <v>2145</v>
      </c>
      <c r="D15" s="10">
        <v>860</v>
      </c>
      <c r="E15" s="529" t="s">
        <v>24</v>
      </c>
      <c r="F15" s="529">
        <v>15</v>
      </c>
      <c r="G15" s="529">
        <v>16</v>
      </c>
      <c r="H15" s="529">
        <v>48</v>
      </c>
      <c r="I15" s="529">
        <v>5</v>
      </c>
      <c r="J15" s="529">
        <v>110244</v>
      </c>
      <c r="K15" s="73" t="s">
        <v>2136</v>
      </c>
      <c r="L15" s="58" t="s">
        <v>2144</v>
      </c>
      <c r="M15" s="77">
        <v>1.6629</v>
      </c>
      <c r="N15" s="528" t="s">
        <v>2144</v>
      </c>
      <c r="P15" s="528" t="s">
        <v>2144</v>
      </c>
      <c r="S15" s="529">
        <v>860</v>
      </c>
      <c r="T15" s="529" t="s">
        <v>24</v>
      </c>
      <c r="U15" s="529">
        <v>48</v>
      </c>
      <c r="V15" s="529">
        <v>5</v>
      </c>
      <c r="W15" s="528">
        <v>40.799999999999997</v>
      </c>
    </row>
    <row r="16" spans="1:27" ht="41.4" x14ac:dyDescent="0.3">
      <c r="A16" s="265" t="s">
        <v>2134</v>
      </c>
      <c r="B16" s="265" t="s">
        <v>2146</v>
      </c>
      <c r="D16" s="10">
        <v>865</v>
      </c>
      <c r="E16" s="529" t="s">
        <v>24</v>
      </c>
      <c r="F16" s="529">
        <v>11.25</v>
      </c>
      <c r="G16" s="529">
        <v>12.25</v>
      </c>
      <c r="H16" s="529">
        <v>60</v>
      </c>
      <c r="I16" s="529">
        <v>3</v>
      </c>
      <c r="J16" s="529">
        <v>110244</v>
      </c>
      <c r="K16" s="73" t="s">
        <v>2136</v>
      </c>
      <c r="L16" s="58" t="s">
        <v>2144</v>
      </c>
      <c r="M16" s="77">
        <v>1.6629</v>
      </c>
      <c r="N16" s="528" t="s">
        <v>2144</v>
      </c>
      <c r="P16" s="528" t="s">
        <v>2144</v>
      </c>
      <c r="S16" s="529">
        <v>865</v>
      </c>
      <c r="T16" s="529" t="s">
        <v>24</v>
      </c>
      <c r="U16" s="529">
        <v>60</v>
      </c>
      <c r="V16" s="529">
        <v>3</v>
      </c>
      <c r="W16" s="528">
        <v>33</v>
      </c>
    </row>
    <row r="17" spans="1:27" x14ac:dyDescent="0.3">
      <c r="A17" s="265"/>
      <c r="B17" s="265"/>
      <c r="K17" s="73"/>
      <c r="L17" s="58"/>
      <c r="M17" s="77"/>
    </row>
    <row r="18" spans="1:27" x14ac:dyDescent="0.3">
      <c r="B18" s="265"/>
      <c r="K18" s="73"/>
      <c r="L18" s="58"/>
      <c r="M18" s="77"/>
    </row>
    <row r="19" spans="1:27" x14ac:dyDescent="0.3">
      <c r="A19" s="265"/>
      <c r="B19" s="265"/>
      <c r="K19" s="73"/>
      <c r="L19" s="58"/>
      <c r="M19" s="77"/>
    </row>
    <row r="20" spans="1:27" x14ac:dyDescent="0.3">
      <c r="B20" s="265"/>
      <c r="K20" s="73"/>
      <c r="L20" s="58"/>
      <c r="M20" s="77"/>
    </row>
    <row r="21" spans="1:27" x14ac:dyDescent="0.3">
      <c r="A21" s="265"/>
      <c r="B21" s="265"/>
      <c r="K21" s="73"/>
      <c r="L21" s="58"/>
      <c r="M21" s="77"/>
    </row>
    <row r="22" spans="1:27" x14ac:dyDescent="0.3">
      <c r="B22" s="265"/>
      <c r="K22" s="73"/>
      <c r="L22" s="58"/>
      <c r="M22" s="77"/>
    </row>
    <row r="23" spans="1:27" x14ac:dyDescent="0.3">
      <c r="A23" s="265"/>
      <c r="B23" s="265"/>
      <c r="K23" s="73"/>
      <c r="L23" s="58"/>
      <c r="M23" s="77"/>
      <c r="S23" s="10"/>
      <c r="Y23" s="529"/>
      <c r="Z23" s="10"/>
      <c r="AA23" s="10"/>
    </row>
    <row r="24" spans="1:27" x14ac:dyDescent="0.3">
      <c r="B24" s="265"/>
      <c r="K24" s="73"/>
      <c r="L24" s="58"/>
      <c r="M24" s="77"/>
      <c r="S24" s="10"/>
      <c r="Y24" s="529"/>
      <c r="Z24" s="10"/>
      <c r="AA24" s="10"/>
    </row>
    <row r="25" spans="1:27" x14ac:dyDescent="0.3">
      <c r="A25" s="265"/>
      <c r="B25" s="265"/>
      <c r="K25" s="73"/>
      <c r="L25" s="58"/>
      <c r="M25" s="77"/>
      <c r="S25" s="10"/>
      <c r="Y25" s="529"/>
      <c r="Z25" s="10"/>
      <c r="AA25" s="10"/>
    </row>
    <row r="26" spans="1:27" x14ac:dyDescent="0.3">
      <c r="B26" s="265"/>
      <c r="K26" s="73"/>
      <c r="L26" s="58"/>
      <c r="M26" s="77"/>
      <c r="S26" s="10"/>
      <c r="Y26" s="529"/>
      <c r="Z26" s="10"/>
      <c r="AA26" s="10"/>
    </row>
    <row r="27" spans="1:27" x14ac:dyDescent="0.3">
      <c r="A27" s="265"/>
      <c r="B27" s="265"/>
      <c r="K27" s="73"/>
      <c r="L27" s="58"/>
      <c r="M27" s="77"/>
      <c r="S27" s="10"/>
      <c r="Y27" s="529"/>
      <c r="Z27" s="10"/>
      <c r="AA27" s="10"/>
    </row>
    <row r="28" spans="1:27" x14ac:dyDescent="0.3">
      <c r="A28" s="265"/>
      <c r="B28" s="265"/>
      <c r="K28" s="73"/>
      <c r="L28" s="58"/>
      <c r="M28" s="77"/>
      <c r="S28" s="10"/>
      <c r="Y28" s="529"/>
      <c r="Z28" s="10"/>
      <c r="AA28" s="10"/>
    </row>
    <row r="29" spans="1:27" x14ac:dyDescent="0.3">
      <c r="A29" s="265"/>
      <c r="B29" s="265"/>
      <c r="K29" s="73"/>
      <c r="L29" s="58"/>
      <c r="M29" s="77"/>
      <c r="S29" s="10"/>
      <c r="Y29" s="529"/>
      <c r="Z29" s="10"/>
      <c r="AA29" s="10"/>
    </row>
    <row r="30" spans="1:27" x14ac:dyDescent="0.3">
      <c r="A30" s="265"/>
      <c r="B30" s="265"/>
      <c r="K30" s="73"/>
      <c r="L30" s="58"/>
      <c r="M30" s="77"/>
      <c r="S30" s="10"/>
      <c r="Y30" s="529"/>
      <c r="Z30" s="10"/>
      <c r="AA30" s="10"/>
    </row>
    <row r="31" spans="1:27" x14ac:dyDescent="0.3">
      <c r="A31" s="265"/>
      <c r="B31" s="265"/>
      <c r="K31" s="73"/>
      <c r="L31" s="58"/>
      <c r="M31" s="77"/>
      <c r="S31" s="10"/>
      <c r="Y31" s="529"/>
      <c r="Z31" s="10"/>
      <c r="AA31" s="10"/>
    </row>
    <row r="32" spans="1:27" x14ac:dyDescent="0.3">
      <c r="A32" s="265"/>
      <c r="B32" s="265"/>
      <c r="K32" s="73"/>
      <c r="L32" s="58"/>
      <c r="M32" s="77"/>
      <c r="S32" s="10"/>
      <c r="Y32" s="529"/>
      <c r="Z32" s="10"/>
      <c r="AA32" s="10"/>
    </row>
    <row r="33" spans="1:27" x14ac:dyDescent="0.3">
      <c r="A33" s="265"/>
      <c r="B33" s="265"/>
      <c r="K33" s="73"/>
      <c r="L33" s="58"/>
      <c r="M33" s="77"/>
      <c r="S33" s="10"/>
      <c r="Y33" s="529"/>
      <c r="Z33" s="10"/>
      <c r="AA33" s="10"/>
    </row>
    <row r="34" spans="1:27" x14ac:dyDescent="0.3">
      <c r="A34" s="265"/>
      <c r="B34" s="265"/>
      <c r="K34" s="73"/>
      <c r="L34" s="58"/>
      <c r="M34" s="77"/>
      <c r="S34" s="10"/>
      <c r="Y34" s="529"/>
      <c r="Z34" s="10"/>
      <c r="AA34" s="10"/>
    </row>
    <row r="35" spans="1:27" x14ac:dyDescent="0.3">
      <c r="A35" s="265"/>
      <c r="B35" s="265"/>
      <c r="K35" s="73"/>
      <c r="L35" s="58"/>
      <c r="M35" s="77"/>
      <c r="S35" s="10"/>
      <c r="Y35" s="529"/>
      <c r="Z35" s="10"/>
      <c r="AA35" s="10"/>
    </row>
    <row r="36" spans="1:27" x14ac:dyDescent="0.3">
      <c r="A36" s="265"/>
      <c r="B36" s="265"/>
      <c r="K36" s="73"/>
      <c r="L36" s="58"/>
      <c r="M36" s="77"/>
      <c r="S36" s="10"/>
      <c r="Y36" s="529"/>
      <c r="Z36" s="10"/>
      <c r="AA36" s="10"/>
    </row>
    <row r="37" spans="1:27" x14ac:dyDescent="0.3">
      <c r="A37" s="265"/>
      <c r="B37" s="265"/>
      <c r="K37" s="73"/>
      <c r="L37" s="58"/>
      <c r="M37" s="77"/>
      <c r="S37" s="10"/>
      <c r="Y37" s="529"/>
      <c r="Z37" s="10"/>
      <c r="AA37" s="10"/>
    </row>
    <row r="38" spans="1:27" x14ac:dyDescent="0.3">
      <c r="A38" s="265"/>
      <c r="B38" s="265"/>
      <c r="K38" s="73"/>
      <c r="L38" s="58"/>
      <c r="M38" s="77"/>
      <c r="S38" s="10"/>
      <c r="Y38" s="529"/>
      <c r="Z38" s="10"/>
      <c r="AA38" s="10"/>
    </row>
    <row r="39" spans="1:27" x14ac:dyDescent="0.3">
      <c r="A39" s="265"/>
      <c r="B39" s="265"/>
      <c r="K39" s="73"/>
      <c r="L39" s="58"/>
      <c r="M39" s="77"/>
      <c r="S39" s="10"/>
      <c r="Y39" s="529"/>
      <c r="Z39" s="10"/>
      <c r="AA39" s="10"/>
    </row>
    <row r="40" spans="1:27" x14ac:dyDescent="0.3">
      <c r="A40" s="265"/>
      <c r="B40" s="265"/>
      <c r="K40" s="73"/>
      <c r="L40" s="58"/>
      <c r="M40" s="77"/>
      <c r="S40" s="10"/>
      <c r="Y40" s="529"/>
      <c r="Z40" s="10"/>
      <c r="AA40" s="10"/>
    </row>
    <row r="41" spans="1:27" x14ac:dyDescent="0.3">
      <c r="A41" s="265"/>
      <c r="B41" s="265"/>
      <c r="K41" s="73"/>
      <c r="L41" s="58"/>
      <c r="M41" s="77"/>
      <c r="S41" s="10"/>
      <c r="Y41" s="529"/>
      <c r="Z41" s="10"/>
      <c r="AA41" s="10"/>
    </row>
  </sheetData>
  <protectedRanges>
    <protectedRange password="8F60" sqref="Z6" name="Calculations_40"/>
  </protectedRanges>
  <mergeCells count="1">
    <mergeCell ref="P5:Q5"/>
  </mergeCells>
  <conditionalFormatting sqref="D1:D6">
    <cfRule type="duplicateValues" dxfId="188" priority="2"/>
  </conditionalFormatting>
  <conditionalFormatting sqref="T6">
    <cfRule type="duplicateValues" dxfId="187" priority="1"/>
  </conditionalFormatting>
  <conditionalFormatting sqref="E1:E6">
    <cfRule type="duplicateValues" dxfId="186" priority="3"/>
  </conditionalFormatting>
  <conditionalFormatting sqref="T1:T5 S1:S6">
    <cfRule type="duplicateValues" dxfId="185" priority="4"/>
  </conditionalFormatting>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filterMode="1">
    <tabColor rgb="FFFFFF00"/>
  </sheetPr>
  <dimension ref="A1:T22"/>
  <sheetViews>
    <sheetView workbookViewId="0">
      <pane xSplit="3" ySplit="6" topLeftCell="K7" activePane="bottomRight" state="frozen"/>
      <selection activeCell="P22" sqref="P22"/>
      <selection pane="topRight" activeCell="P22" sqref="P22"/>
      <selection pane="bottomLeft" activeCell="P22" sqref="P22"/>
      <selection pane="bottomRight" activeCell="P22" sqref="P22"/>
    </sheetView>
  </sheetViews>
  <sheetFormatPr defaultColWidth="9.33203125" defaultRowHeight="13.8" x14ac:dyDescent="0.3"/>
  <cols>
    <col min="1" max="1" width="9.5546875" style="10" bestFit="1" customWidth="1"/>
    <col min="2" max="2" width="20.33203125" style="10" customWidth="1"/>
    <col min="3" max="3" width="27.10937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2149</v>
      </c>
      <c r="L6" s="16" t="s">
        <v>2150</v>
      </c>
      <c r="M6" s="15" t="s">
        <v>2151</v>
      </c>
      <c r="N6" s="24" t="s">
        <v>28</v>
      </c>
      <c r="O6" s="20" t="s">
        <v>12</v>
      </c>
      <c r="P6" s="20" t="s">
        <v>13</v>
      </c>
      <c r="Q6" s="19"/>
      <c r="R6" s="20" t="s">
        <v>16</v>
      </c>
      <c r="S6" s="22" t="s">
        <v>17</v>
      </c>
      <c r="T6" s="15" t="s">
        <v>7</v>
      </c>
    </row>
    <row r="7" spans="1:20" hidden="1" x14ac:dyDescent="0.3">
      <c r="A7" s="10" t="s">
        <v>2152</v>
      </c>
      <c r="B7" s="10" t="s">
        <v>2153</v>
      </c>
      <c r="C7" s="10">
        <v>10169</v>
      </c>
      <c r="D7" s="529" t="s">
        <v>24</v>
      </c>
      <c r="E7" s="60">
        <v>18.309999999999999</v>
      </c>
      <c r="F7" s="60">
        <v>19.77</v>
      </c>
      <c r="G7" s="529">
        <v>400</v>
      </c>
      <c r="H7" s="529">
        <v>4</v>
      </c>
      <c r="I7" s="529">
        <v>110227</v>
      </c>
      <c r="J7" s="3" t="s">
        <v>2154</v>
      </c>
      <c r="K7" s="323">
        <v>39.549999999999997</v>
      </c>
      <c r="L7" s="323">
        <v>43.309999999999995</v>
      </c>
      <c r="M7" s="323">
        <v>42.519999999999996</v>
      </c>
      <c r="N7" s="554">
        <v>91.55</v>
      </c>
      <c r="O7" s="77">
        <v>7.7100000000000002E-2</v>
      </c>
      <c r="P7" s="528">
        <v>7.0585050000000003</v>
      </c>
      <c r="R7" s="528">
        <v>7.0585050000000003</v>
      </c>
      <c r="S7" s="528" t="s">
        <v>81</v>
      </c>
    </row>
    <row r="8" spans="1:20" hidden="1" x14ac:dyDescent="0.3">
      <c r="A8" s="10" t="s">
        <v>2152</v>
      </c>
      <c r="B8" s="10" t="s">
        <v>2155</v>
      </c>
      <c r="C8" s="10">
        <v>10215</v>
      </c>
      <c r="D8" s="529" t="s">
        <v>24</v>
      </c>
      <c r="E8" s="60">
        <v>31.86</v>
      </c>
      <c r="F8" s="60">
        <v>35.18</v>
      </c>
      <c r="G8" s="529">
        <v>702</v>
      </c>
      <c r="H8" s="529">
        <v>4</v>
      </c>
      <c r="I8" s="529">
        <v>110227</v>
      </c>
      <c r="J8" s="3" t="s">
        <v>2154</v>
      </c>
      <c r="K8" s="323">
        <v>34.699999999999996</v>
      </c>
      <c r="L8" s="323">
        <v>41.379999999999995</v>
      </c>
      <c r="M8" s="323">
        <v>39.979999999999997</v>
      </c>
      <c r="N8" s="554">
        <v>159.29999999999998</v>
      </c>
      <c r="O8" s="77">
        <v>7.7100000000000002E-2</v>
      </c>
      <c r="P8" s="528">
        <v>12.282029999999999</v>
      </c>
      <c r="R8" s="528">
        <v>12.282029999999999</v>
      </c>
      <c r="S8" s="528" t="s">
        <v>81</v>
      </c>
    </row>
    <row r="9" spans="1:20" hidden="1" x14ac:dyDescent="0.3">
      <c r="A9" s="10" t="s">
        <v>2152</v>
      </c>
      <c r="B9" s="10" t="s">
        <v>2156</v>
      </c>
      <c r="C9" s="10">
        <v>10426</v>
      </c>
      <c r="D9" s="529" t="s">
        <v>24</v>
      </c>
      <c r="E9" s="60">
        <v>19.88</v>
      </c>
      <c r="F9" s="60">
        <v>21.41</v>
      </c>
      <c r="G9" s="529">
        <v>492</v>
      </c>
      <c r="H9" s="529">
        <v>4</v>
      </c>
      <c r="I9" s="529">
        <v>110227</v>
      </c>
      <c r="J9" s="3" t="s">
        <v>2154</v>
      </c>
      <c r="K9" s="323">
        <v>37.65</v>
      </c>
      <c r="L9" s="323">
        <v>41.72</v>
      </c>
      <c r="M9" s="323">
        <v>40.86</v>
      </c>
      <c r="N9" s="554">
        <v>99.4</v>
      </c>
      <c r="O9" s="77">
        <v>7.7100000000000002E-2</v>
      </c>
      <c r="P9" s="528">
        <v>7.6637400000000007</v>
      </c>
      <c r="R9" s="528">
        <v>7.6637400000000007</v>
      </c>
      <c r="S9" s="528" t="s">
        <v>81</v>
      </c>
    </row>
    <row r="10" spans="1:20" hidden="1" x14ac:dyDescent="0.3">
      <c r="A10" s="10" t="s">
        <v>2152</v>
      </c>
      <c r="B10" s="10" t="s">
        <v>2157</v>
      </c>
      <c r="C10" s="10">
        <v>10630</v>
      </c>
      <c r="D10" s="529" t="s">
        <v>24</v>
      </c>
      <c r="E10" s="60">
        <v>9.75</v>
      </c>
      <c r="F10" s="60">
        <v>10.7</v>
      </c>
      <c r="G10" s="529">
        <v>180</v>
      </c>
      <c r="H10" s="529">
        <v>4</v>
      </c>
      <c r="I10" s="529">
        <v>110227</v>
      </c>
      <c r="J10" s="3" t="s">
        <v>2154</v>
      </c>
      <c r="K10" s="323">
        <v>25.800000000000004</v>
      </c>
      <c r="L10" s="323">
        <v>27.830000000000005</v>
      </c>
      <c r="M10" s="323">
        <v>27.400000000000002</v>
      </c>
      <c r="N10" s="554">
        <v>48.75</v>
      </c>
      <c r="O10" s="77">
        <v>7.7100000000000002E-2</v>
      </c>
      <c r="P10" s="528">
        <v>3.7586249999999999</v>
      </c>
      <c r="R10" s="528">
        <v>3.7586249999999999</v>
      </c>
      <c r="S10" s="528" t="s">
        <v>81</v>
      </c>
    </row>
    <row r="11" spans="1:20" hidden="1" x14ac:dyDescent="0.3">
      <c r="A11" s="10" t="s">
        <v>2152</v>
      </c>
      <c r="B11" s="10" t="s">
        <v>2158</v>
      </c>
      <c r="C11" s="10">
        <v>10799</v>
      </c>
      <c r="D11" s="529" t="s">
        <v>24</v>
      </c>
      <c r="E11" s="60">
        <v>21</v>
      </c>
      <c r="F11" s="60">
        <v>22.56</v>
      </c>
      <c r="G11" s="529">
        <v>504</v>
      </c>
      <c r="H11" s="529">
        <v>4</v>
      </c>
      <c r="I11" s="529">
        <v>110227</v>
      </c>
      <c r="J11" s="3" t="s">
        <v>2154</v>
      </c>
      <c r="K11" s="323">
        <v>37.650000000000006</v>
      </c>
      <c r="L11" s="323">
        <v>41.940000000000005</v>
      </c>
      <c r="M11" s="323">
        <v>41.030000000000008</v>
      </c>
      <c r="N11" s="554">
        <v>105</v>
      </c>
      <c r="O11" s="77">
        <v>7.7100000000000002E-2</v>
      </c>
      <c r="P11" s="528">
        <v>8.0954999999999995</v>
      </c>
      <c r="R11" s="528">
        <v>8.0954999999999995</v>
      </c>
      <c r="S11" s="528" t="s">
        <v>81</v>
      </c>
    </row>
    <row r="12" spans="1:20" hidden="1" x14ac:dyDescent="0.3">
      <c r="A12" s="10" t="s">
        <v>2152</v>
      </c>
      <c r="B12" s="10" t="s">
        <v>2159</v>
      </c>
      <c r="C12" s="10">
        <v>10861</v>
      </c>
      <c r="D12" s="529" t="s">
        <v>24</v>
      </c>
      <c r="E12" s="60">
        <v>16.66</v>
      </c>
      <c r="F12" s="60">
        <v>18.14</v>
      </c>
      <c r="G12" s="529">
        <v>230</v>
      </c>
      <c r="H12" s="529">
        <v>4</v>
      </c>
      <c r="I12" s="529">
        <v>110227</v>
      </c>
      <c r="J12" s="3" t="s">
        <v>2154</v>
      </c>
      <c r="K12" s="323">
        <v>42.35</v>
      </c>
      <c r="L12" s="323">
        <v>45.800000000000004</v>
      </c>
      <c r="M12" s="323">
        <v>45.07</v>
      </c>
      <c r="N12" s="554">
        <v>83.3</v>
      </c>
      <c r="O12" s="77">
        <v>7.7100000000000002E-2</v>
      </c>
      <c r="P12" s="528">
        <v>6.4224300000000003</v>
      </c>
      <c r="R12" s="528">
        <v>6.4224300000000003</v>
      </c>
      <c r="S12" s="528" t="s">
        <v>81</v>
      </c>
    </row>
    <row r="13" spans="1:20" hidden="1" x14ac:dyDescent="0.3">
      <c r="A13" s="10" t="s">
        <v>2152</v>
      </c>
      <c r="B13" s="10" t="s">
        <v>2160</v>
      </c>
      <c r="C13" s="10">
        <v>10889</v>
      </c>
      <c r="D13" s="529" t="s">
        <v>24</v>
      </c>
      <c r="E13" s="60">
        <v>14</v>
      </c>
      <c r="F13" s="60">
        <v>16.48</v>
      </c>
      <c r="G13" s="529">
        <v>252</v>
      </c>
      <c r="H13" s="529">
        <v>4</v>
      </c>
      <c r="I13" s="529">
        <v>110227</v>
      </c>
      <c r="J13" s="3" t="s">
        <v>2154</v>
      </c>
      <c r="K13" s="323">
        <v>48.35</v>
      </c>
      <c r="L13" s="323">
        <v>51.49</v>
      </c>
      <c r="M13" s="323">
        <v>50.82</v>
      </c>
      <c r="N13" s="554">
        <v>70</v>
      </c>
      <c r="O13" s="77">
        <v>7.7100000000000002E-2</v>
      </c>
      <c r="P13" s="528">
        <v>5.3970000000000002</v>
      </c>
      <c r="R13" s="528">
        <v>5.3970000000000002</v>
      </c>
      <c r="S13" s="528" t="s">
        <v>81</v>
      </c>
    </row>
    <row r="14" spans="1:20" hidden="1" x14ac:dyDescent="0.3">
      <c r="A14" s="10" t="s">
        <v>2152</v>
      </c>
      <c r="B14" s="10" t="s">
        <v>2161</v>
      </c>
      <c r="C14" s="10">
        <v>20922</v>
      </c>
      <c r="D14" s="529" t="s">
        <v>24</v>
      </c>
      <c r="E14" s="60">
        <v>13.5</v>
      </c>
      <c r="F14" s="60">
        <v>15.98</v>
      </c>
      <c r="G14" s="529">
        <v>264</v>
      </c>
      <c r="H14" s="529">
        <v>4</v>
      </c>
      <c r="I14" s="529">
        <v>110227</v>
      </c>
      <c r="J14" s="3" t="s">
        <v>2154</v>
      </c>
      <c r="K14" s="323">
        <v>41.7</v>
      </c>
      <c r="L14" s="323">
        <v>44.74</v>
      </c>
      <c r="M14" s="323">
        <v>44.1</v>
      </c>
      <c r="N14" s="554">
        <v>67.5</v>
      </c>
      <c r="O14" s="77">
        <v>7.7100000000000002E-2</v>
      </c>
      <c r="P14" s="528">
        <v>5.20425</v>
      </c>
      <c r="R14" s="528">
        <v>5.20425</v>
      </c>
      <c r="S14" s="528" t="s">
        <v>81</v>
      </c>
    </row>
    <row r="15" spans="1:20" hidden="1" x14ac:dyDescent="0.3">
      <c r="A15" s="10" t="s">
        <v>2152</v>
      </c>
      <c r="B15" s="10" t="s">
        <v>2162</v>
      </c>
      <c r="C15" s="10">
        <v>76468</v>
      </c>
      <c r="D15" s="529" t="s">
        <v>24</v>
      </c>
      <c r="E15" s="60">
        <v>21</v>
      </c>
      <c r="F15" s="60">
        <v>22.56</v>
      </c>
      <c r="G15" s="529">
        <v>504</v>
      </c>
      <c r="H15" s="529">
        <v>4</v>
      </c>
      <c r="I15" s="529">
        <v>110227</v>
      </c>
      <c r="J15" s="3" t="s">
        <v>2154</v>
      </c>
      <c r="K15" s="323">
        <v>37.65</v>
      </c>
      <c r="L15" s="323">
        <v>41.94</v>
      </c>
      <c r="M15" s="323">
        <v>41.03</v>
      </c>
      <c r="N15" s="554">
        <v>105</v>
      </c>
      <c r="O15" s="77">
        <v>7.7100000000000002E-2</v>
      </c>
      <c r="P15" s="528">
        <v>8.0954999999999995</v>
      </c>
      <c r="R15" s="528">
        <v>8.0954999999999995</v>
      </c>
      <c r="S15" s="528" t="s">
        <v>81</v>
      </c>
    </row>
    <row r="16" spans="1:20" hidden="1" x14ac:dyDescent="0.3">
      <c r="A16" s="10" t="s">
        <v>2152</v>
      </c>
      <c r="B16" s="10" t="s">
        <v>2163</v>
      </c>
      <c r="C16" s="10">
        <v>81056</v>
      </c>
      <c r="D16" s="529" t="s">
        <v>24</v>
      </c>
      <c r="E16" s="60">
        <v>23.03</v>
      </c>
      <c r="F16" s="60">
        <v>24.61</v>
      </c>
      <c r="G16" s="529">
        <v>480</v>
      </c>
      <c r="H16" s="529">
        <v>4</v>
      </c>
      <c r="I16" s="529">
        <v>110227</v>
      </c>
      <c r="J16" s="3" t="s">
        <v>2154</v>
      </c>
      <c r="K16" s="323">
        <v>43.35</v>
      </c>
      <c r="L16" s="323">
        <v>48.03</v>
      </c>
      <c r="M16" s="323">
        <v>47.04</v>
      </c>
      <c r="N16" s="554">
        <v>115.15</v>
      </c>
      <c r="O16" s="77">
        <v>7.7100000000000002E-2</v>
      </c>
      <c r="P16" s="528">
        <v>8.8780650000000012</v>
      </c>
      <c r="R16" s="528">
        <v>8.8780650000000012</v>
      </c>
      <c r="S16" s="528" t="s">
        <v>81</v>
      </c>
    </row>
    <row r="17" spans="1:19" hidden="1" x14ac:dyDescent="0.3">
      <c r="A17" s="10" t="s">
        <v>2152</v>
      </c>
      <c r="B17" s="10" t="s">
        <v>2164</v>
      </c>
      <c r="C17" s="10">
        <v>81837</v>
      </c>
      <c r="D17" s="529" t="s">
        <v>24</v>
      </c>
      <c r="E17" s="60">
        <v>21.3</v>
      </c>
      <c r="F17" s="60">
        <v>23.57</v>
      </c>
      <c r="G17" s="529">
        <v>468</v>
      </c>
      <c r="H17" s="529">
        <v>4</v>
      </c>
      <c r="I17" s="529">
        <v>110227</v>
      </c>
      <c r="J17" s="3" t="s">
        <v>2154</v>
      </c>
      <c r="K17" s="323">
        <v>37.849999999999994</v>
      </c>
      <c r="L17" s="323">
        <v>42.33</v>
      </c>
      <c r="M17" s="323">
        <v>41.389999999999993</v>
      </c>
      <c r="N17" s="554">
        <v>106.5</v>
      </c>
      <c r="O17" s="77">
        <v>7.7100000000000002E-2</v>
      </c>
      <c r="P17" s="528">
        <v>8.2111499999999999</v>
      </c>
      <c r="R17" s="528">
        <v>8.2111499999999999</v>
      </c>
      <c r="S17" s="528" t="s">
        <v>81</v>
      </c>
    </row>
    <row r="18" spans="1:19" hidden="1" x14ac:dyDescent="0.3">
      <c r="A18" s="10" t="s">
        <v>2152</v>
      </c>
      <c r="B18" s="10" t="s">
        <v>2165</v>
      </c>
      <c r="C18" s="10">
        <v>94595</v>
      </c>
      <c r="D18" s="529" t="s">
        <v>24</v>
      </c>
      <c r="E18" s="60">
        <v>13.5</v>
      </c>
      <c r="F18" s="60">
        <v>15.98</v>
      </c>
      <c r="G18" s="529">
        <v>264</v>
      </c>
      <c r="H18" s="529">
        <v>4</v>
      </c>
      <c r="I18" s="529">
        <v>110227</v>
      </c>
      <c r="J18" s="3" t="s">
        <v>2154</v>
      </c>
      <c r="K18" s="323">
        <v>41.70000000000001</v>
      </c>
      <c r="L18" s="323">
        <v>44.740000000000009</v>
      </c>
      <c r="M18" s="323">
        <v>44.100000000000009</v>
      </c>
      <c r="N18" s="554">
        <v>67.5</v>
      </c>
      <c r="O18" s="77">
        <v>7.7100000000000002E-2</v>
      </c>
      <c r="P18" s="528">
        <v>5.20425</v>
      </c>
      <c r="R18" s="528">
        <v>5.20425</v>
      </c>
      <c r="S18" s="528" t="s">
        <v>81</v>
      </c>
    </row>
    <row r="19" spans="1:19" hidden="1" x14ac:dyDescent="0.3">
      <c r="A19" s="10" t="s">
        <v>2152</v>
      </c>
      <c r="B19" s="10" t="s">
        <v>2166</v>
      </c>
      <c r="C19" s="10">
        <v>10166</v>
      </c>
      <c r="D19" s="529" t="s">
        <v>24</v>
      </c>
      <c r="E19" s="60">
        <v>10.537000000000001</v>
      </c>
      <c r="F19" s="60">
        <v>11.47</v>
      </c>
      <c r="G19" s="529">
        <v>138</v>
      </c>
      <c r="H19" s="529">
        <v>4</v>
      </c>
      <c r="I19" s="529">
        <v>110381</v>
      </c>
      <c r="J19" s="529" t="s">
        <v>2167</v>
      </c>
      <c r="K19" s="323">
        <v>27.449999999999996</v>
      </c>
      <c r="L19" s="323">
        <v>29.629999999999995</v>
      </c>
      <c r="M19" s="323">
        <v>29.169999999999995</v>
      </c>
      <c r="N19" s="554">
        <v>8.7100000000000009</v>
      </c>
      <c r="O19" s="77">
        <v>0.35699999999999998</v>
      </c>
      <c r="P19" s="528">
        <v>3.10947</v>
      </c>
      <c r="R19" s="528">
        <v>3.10947</v>
      </c>
      <c r="S19" s="528" t="s">
        <v>81</v>
      </c>
    </row>
    <row r="20" spans="1:19" hidden="1" x14ac:dyDescent="0.3">
      <c r="A20" s="10" t="s">
        <v>2152</v>
      </c>
      <c r="B20" s="10" t="s">
        <v>2168</v>
      </c>
      <c r="C20" s="10">
        <v>10302</v>
      </c>
      <c r="D20" s="529" t="s">
        <v>24</v>
      </c>
      <c r="E20" s="60">
        <v>9.843</v>
      </c>
      <c r="F20" s="60">
        <v>10.85</v>
      </c>
      <c r="G20" s="529">
        <v>138</v>
      </c>
      <c r="H20" s="529">
        <v>4</v>
      </c>
      <c r="I20" s="529">
        <v>110381</v>
      </c>
      <c r="J20" s="529" t="s">
        <v>2167</v>
      </c>
      <c r="K20" s="323">
        <v>24.150000000000002</v>
      </c>
      <c r="L20" s="323">
        <v>26.21</v>
      </c>
      <c r="M20" s="323">
        <v>25.78</v>
      </c>
      <c r="N20" s="554">
        <v>8.8650000000000002</v>
      </c>
      <c r="O20" s="77">
        <v>0.35699999999999998</v>
      </c>
      <c r="P20" s="528">
        <v>3.1648049999999999</v>
      </c>
      <c r="R20" s="528">
        <v>3.1648049999999999</v>
      </c>
      <c r="S20" s="528" t="s">
        <v>81</v>
      </c>
    </row>
    <row r="21" spans="1:19" hidden="1" x14ac:dyDescent="0.3">
      <c r="A21" s="10" t="s">
        <v>2152</v>
      </c>
      <c r="B21" s="10" t="s">
        <v>2169</v>
      </c>
      <c r="C21" s="10">
        <v>54914</v>
      </c>
      <c r="D21" s="529" t="s">
        <v>24</v>
      </c>
      <c r="E21" s="60">
        <v>10.157999999999999</v>
      </c>
      <c r="F21" s="60">
        <v>11.16</v>
      </c>
      <c r="G21" s="529">
        <v>138</v>
      </c>
      <c r="H21" s="529">
        <v>4</v>
      </c>
      <c r="I21" s="529">
        <v>110381</v>
      </c>
      <c r="J21" s="529" t="s">
        <v>2167</v>
      </c>
      <c r="K21" s="323">
        <v>24.150000000000002</v>
      </c>
      <c r="L21" s="323">
        <v>26.270000000000003</v>
      </c>
      <c r="M21" s="323">
        <v>25.82</v>
      </c>
      <c r="N21" s="554">
        <v>8.7370000000000001</v>
      </c>
      <c r="O21" s="77">
        <v>0.35699999999999998</v>
      </c>
      <c r="P21" s="528">
        <v>3.1191089999999999</v>
      </c>
      <c r="R21" s="528">
        <v>3.1191089999999999</v>
      </c>
      <c r="S21" s="528" t="s">
        <v>81</v>
      </c>
    </row>
    <row r="22" spans="1:19" x14ac:dyDescent="0.3">
      <c r="A22" s="10" t="s">
        <v>2152</v>
      </c>
      <c r="B22" s="10" t="s">
        <v>2170</v>
      </c>
      <c r="C22" s="10">
        <v>82948</v>
      </c>
      <c r="D22" s="529" t="s">
        <v>24</v>
      </c>
      <c r="E22" s="60">
        <v>11.16</v>
      </c>
      <c r="F22" s="60">
        <v>12.17</v>
      </c>
      <c r="G22" s="529">
        <v>138</v>
      </c>
      <c r="H22" s="529">
        <v>4</v>
      </c>
      <c r="I22" s="529">
        <v>110381</v>
      </c>
      <c r="J22" s="529" t="s">
        <v>2167</v>
      </c>
      <c r="K22" s="323">
        <v>22.3</v>
      </c>
      <c r="L22" s="323">
        <v>24.61</v>
      </c>
      <c r="M22" s="323">
        <v>24.130000000000003</v>
      </c>
      <c r="N22" s="554">
        <v>8.8309999999999995</v>
      </c>
      <c r="O22" s="77">
        <v>0.35699999999999998</v>
      </c>
      <c r="P22" s="528">
        <v>3.1526669999999997</v>
      </c>
      <c r="R22" s="528">
        <v>3.1526669999999997</v>
      </c>
      <c r="S22" s="528" t="s">
        <v>81</v>
      </c>
    </row>
  </sheetData>
  <protectedRanges>
    <protectedRange password="8F60" sqref="S6" name="Calculations_40"/>
  </protectedRanges>
  <autoFilter ref="A6:T22" xr:uid="{6EEF1812-BCC0-44D5-B4CA-3908254EEF1F}">
    <filterColumn colId="2">
      <filters>
        <filter val="82948"/>
      </filters>
    </filterColumn>
  </autoFilter>
  <conditionalFormatting sqref="C4:C6">
    <cfRule type="duplicateValues" dxfId="184" priority="3"/>
  </conditionalFormatting>
  <conditionalFormatting sqref="D4:D6">
    <cfRule type="duplicateValues" dxfId="183" priority="4"/>
  </conditionalFormatting>
  <conditionalFormatting sqref="D1:D3">
    <cfRule type="duplicateValues" dxfId="182" priority="1"/>
  </conditionalFormatting>
  <conditionalFormatting sqref="E1:E3">
    <cfRule type="duplicateValues" dxfId="181" priority="2"/>
  </conditionalFormatting>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FFFF00"/>
    <pageSetUpPr fitToPage="1"/>
  </sheetPr>
  <dimension ref="A1:T58"/>
  <sheetViews>
    <sheetView zoomScaleNormal="10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7.44140625" style="10" bestFit="1" customWidth="1"/>
    <col min="2" max="2" width="48.109375" style="10" customWidth="1"/>
    <col min="3" max="3" width="27.33203125" style="10" bestFit="1" customWidth="1"/>
    <col min="4" max="6" width="10.33203125" style="529" bestFit="1" customWidth="1"/>
    <col min="7" max="7" width="8.44140625" style="529" bestFit="1" customWidth="1"/>
    <col min="8" max="8" width="14.5546875" style="529" customWidth="1"/>
    <col min="9" max="9" width="9.33203125" style="529"/>
    <col min="10" max="10" width="38.33203125" style="529" bestFit="1" customWidth="1"/>
    <col min="11" max="11" width="20.6640625" style="529" customWidth="1"/>
    <col min="12" max="12" width="19.10937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32.6640625" style="3"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1"/>
    </row>
    <row r="2" spans="1:20" s="3" customFormat="1" x14ac:dyDescent="0.3">
      <c r="A2" s="4"/>
      <c r="B2" s="5" t="s">
        <v>41</v>
      </c>
      <c r="C2" s="5"/>
      <c r="D2" s="947" t="s">
        <v>1991</v>
      </c>
      <c r="E2" s="947"/>
      <c r="F2" s="34"/>
      <c r="G2" s="948" t="s">
        <v>1992</v>
      </c>
      <c r="H2" s="948"/>
      <c r="I2" s="34"/>
      <c r="J2" s="34"/>
      <c r="K2" s="34"/>
      <c r="L2" s="577">
        <v>43895</v>
      </c>
      <c r="M2" s="34"/>
      <c r="N2" s="35"/>
      <c r="O2" s="36"/>
      <c r="P2" s="36"/>
      <c r="Q2" s="37"/>
      <c r="R2" s="38"/>
      <c r="S2" s="39"/>
      <c r="T2" s="4"/>
    </row>
    <row r="3" spans="1:20" s="3" customFormat="1" x14ac:dyDescent="0.3">
      <c r="A3" s="4"/>
      <c r="B3" s="6" t="s">
        <v>0</v>
      </c>
      <c r="C3" s="6"/>
      <c r="D3" s="949" t="s">
        <v>1993</v>
      </c>
      <c r="E3" s="949"/>
      <c r="F3" s="42"/>
      <c r="G3" s="950" t="s">
        <v>1994</v>
      </c>
      <c r="H3" s="950"/>
      <c r="I3" s="42"/>
      <c r="J3" s="578" t="s">
        <v>1995</v>
      </c>
      <c r="K3" s="42"/>
      <c r="L3" s="579" t="s">
        <v>1996</v>
      </c>
      <c r="M3" s="42"/>
      <c r="N3" s="43"/>
      <c r="O3" s="44"/>
      <c r="P3" s="44"/>
      <c r="Q3" s="45"/>
      <c r="R3" s="46"/>
      <c r="S3" s="39"/>
      <c r="T3" s="4"/>
    </row>
    <row r="4" spans="1:20" s="3" customFormat="1" ht="14.4" thickBot="1" x14ac:dyDescent="0.35">
      <c r="A4" s="4"/>
      <c r="B4" s="6"/>
      <c r="C4" s="6"/>
      <c r="D4" s="41"/>
      <c r="E4" s="42"/>
      <c r="F4" s="42"/>
      <c r="G4" s="42"/>
      <c r="H4" s="42"/>
      <c r="I4" s="42"/>
      <c r="J4" s="42"/>
      <c r="K4" s="42"/>
      <c r="L4" s="42"/>
      <c r="M4" s="42"/>
      <c r="N4" s="43"/>
      <c r="O4" s="44"/>
      <c r="P4" s="44"/>
      <c r="Q4" s="45"/>
      <c r="R4" s="46"/>
      <c r="S4" s="39"/>
      <c r="T4" s="4"/>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381"/>
    </row>
    <row r="6" spans="1:20" ht="83.4" thickBot="1" x14ac:dyDescent="0.35">
      <c r="A6" s="11" t="s">
        <v>3</v>
      </c>
      <c r="B6" s="12" t="s">
        <v>8</v>
      </c>
      <c r="C6" s="13" t="s">
        <v>18</v>
      </c>
      <c r="D6" s="14" t="s">
        <v>9</v>
      </c>
      <c r="E6" s="14" t="s">
        <v>5</v>
      </c>
      <c r="F6" s="14" t="s">
        <v>20</v>
      </c>
      <c r="G6" s="12" t="s">
        <v>38</v>
      </c>
      <c r="H6" s="14" t="s">
        <v>39</v>
      </c>
      <c r="I6" s="17" t="s">
        <v>10</v>
      </c>
      <c r="J6" s="14" t="s">
        <v>11</v>
      </c>
      <c r="K6" s="15" t="s">
        <v>1997</v>
      </c>
      <c r="L6" s="16" t="s">
        <v>1998</v>
      </c>
      <c r="M6" s="15" t="s">
        <v>1999</v>
      </c>
      <c r="N6" s="580" t="s">
        <v>28</v>
      </c>
      <c r="O6" s="581" t="s">
        <v>12</v>
      </c>
      <c r="P6" s="581" t="s">
        <v>13</v>
      </c>
      <c r="Q6" s="19"/>
      <c r="R6" s="581" t="s">
        <v>16</v>
      </c>
      <c r="S6" s="22" t="s">
        <v>17</v>
      </c>
      <c r="T6" s="15" t="s">
        <v>7</v>
      </c>
    </row>
    <row r="7" spans="1:20" x14ac:dyDescent="0.3">
      <c r="A7" s="582" t="s">
        <v>1991</v>
      </c>
      <c r="B7" s="582" t="s">
        <v>2000</v>
      </c>
      <c r="C7" s="583">
        <v>50231</v>
      </c>
      <c r="D7" s="529" t="s">
        <v>24</v>
      </c>
      <c r="E7" s="584">
        <v>27.5</v>
      </c>
      <c r="F7" s="529">
        <f>SUM(E7+1)</f>
        <v>28.5</v>
      </c>
      <c r="G7" s="584">
        <v>80</v>
      </c>
      <c r="H7" s="584">
        <v>5.5</v>
      </c>
      <c r="I7" s="584">
        <v>100021</v>
      </c>
      <c r="J7" s="584" t="s">
        <v>2001</v>
      </c>
      <c r="K7" s="204">
        <f>SUM(M7-1)</f>
        <v>68</v>
      </c>
      <c r="L7" s="204">
        <f>SUM(M7-0.5)</f>
        <v>68.5</v>
      </c>
      <c r="M7" s="204">
        <v>69</v>
      </c>
      <c r="N7" s="585">
        <v>9.1</v>
      </c>
      <c r="O7" s="586">
        <v>1.6629</v>
      </c>
      <c r="P7" s="586">
        <v>15.13</v>
      </c>
      <c r="R7" s="528">
        <f>SUM(P7)</f>
        <v>15.13</v>
      </c>
      <c r="T7" s="3" t="s">
        <v>2002</v>
      </c>
    </row>
    <row r="8" spans="1:20" x14ac:dyDescent="0.3">
      <c r="A8" s="582" t="s">
        <v>1991</v>
      </c>
      <c r="B8" s="582" t="s">
        <v>2003</v>
      </c>
      <c r="C8" s="583">
        <v>50241</v>
      </c>
      <c r="D8" s="529" t="s">
        <v>24</v>
      </c>
      <c r="E8" s="584">
        <v>27.5</v>
      </c>
      <c r="F8" s="529">
        <f t="shared" ref="F8:F55" si="0">SUM(E8+1)</f>
        <v>28.5</v>
      </c>
      <c r="G8" s="584">
        <v>80</v>
      </c>
      <c r="H8" s="584">
        <v>5.5</v>
      </c>
      <c r="I8" s="584">
        <v>100021</v>
      </c>
      <c r="J8" s="584" t="s">
        <v>2001</v>
      </c>
      <c r="K8" s="204">
        <f t="shared" ref="K8:K55" si="1">SUM(M8-1)</f>
        <v>70</v>
      </c>
      <c r="L8" s="204">
        <f t="shared" ref="L8:L55" si="2">SUM(M8-0.5)</f>
        <v>70.5</v>
      </c>
      <c r="M8" s="204">
        <v>71</v>
      </c>
      <c r="N8" s="585">
        <v>9.1</v>
      </c>
      <c r="O8" s="586">
        <v>1.6629</v>
      </c>
      <c r="P8" s="586">
        <v>15.13</v>
      </c>
      <c r="R8" s="528">
        <f t="shared" ref="R8:R55" si="3">SUM(P8)</f>
        <v>15.13</v>
      </c>
      <c r="T8" s="3" t="s">
        <v>2002</v>
      </c>
    </row>
    <row r="9" spans="1:20" x14ac:dyDescent="0.3">
      <c r="A9" s="582" t="s">
        <v>1991</v>
      </c>
      <c r="B9" s="582" t="s">
        <v>2004</v>
      </c>
      <c r="C9" s="583">
        <v>50711</v>
      </c>
      <c r="D9" s="529" t="s">
        <v>24</v>
      </c>
      <c r="E9" s="584">
        <v>27.5</v>
      </c>
      <c r="F9" s="529">
        <f t="shared" si="0"/>
        <v>28.5</v>
      </c>
      <c r="G9" s="584">
        <v>80</v>
      </c>
      <c r="H9" s="584">
        <v>5.5</v>
      </c>
      <c r="I9" s="584">
        <v>100021</v>
      </c>
      <c r="J9" s="584" t="s">
        <v>2001</v>
      </c>
      <c r="K9" s="204">
        <f t="shared" si="1"/>
        <v>71</v>
      </c>
      <c r="L9" s="204">
        <f t="shared" si="2"/>
        <v>71.5</v>
      </c>
      <c r="M9" s="204">
        <v>72</v>
      </c>
      <c r="N9" s="585">
        <v>8.64</v>
      </c>
      <c r="O9" s="586">
        <v>1.6629</v>
      </c>
      <c r="P9" s="586">
        <v>14.37</v>
      </c>
      <c r="R9" s="528">
        <f t="shared" si="3"/>
        <v>14.37</v>
      </c>
      <c r="T9" s="3" t="s">
        <v>2002</v>
      </c>
    </row>
    <row r="10" spans="1:20" x14ac:dyDescent="0.3">
      <c r="A10" s="582" t="s">
        <v>1991</v>
      </c>
      <c r="B10" s="582" t="s">
        <v>2005</v>
      </c>
      <c r="C10" s="583">
        <v>50721</v>
      </c>
      <c r="D10" s="529" t="s">
        <v>24</v>
      </c>
      <c r="E10" s="584">
        <v>27.5</v>
      </c>
      <c r="F10" s="529">
        <f t="shared" si="0"/>
        <v>28.5</v>
      </c>
      <c r="G10" s="584">
        <v>80</v>
      </c>
      <c r="H10" s="584">
        <v>5.5</v>
      </c>
      <c r="I10" s="584">
        <v>100021</v>
      </c>
      <c r="J10" s="584" t="s">
        <v>2001</v>
      </c>
      <c r="K10" s="204">
        <f t="shared" si="1"/>
        <v>73</v>
      </c>
      <c r="L10" s="204">
        <f t="shared" si="2"/>
        <v>73.5</v>
      </c>
      <c r="M10" s="204">
        <v>74</v>
      </c>
      <c r="N10" s="585">
        <v>8.64</v>
      </c>
      <c r="O10" s="586">
        <v>1.6629</v>
      </c>
      <c r="P10" s="586">
        <v>14.37</v>
      </c>
      <c r="R10" s="528">
        <f t="shared" si="3"/>
        <v>14.37</v>
      </c>
      <c r="T10" s="3" t="s">
        <v>2002</v>
      </c>
    </row>
    <row r="11" spans="1:20" x14ac:dyDescent="0.3">
      <c r="A11" s="582" t="s">
        <v>1991</v>
      </c>
      <c r="B11" s="582" t="s">
        <v>2006</v>
      </c>
      <c r="C11" s="583">
        <v>50821</v>
      </c>
      <c r="D11" s="529" t="s">
        <v>24</v>
      </c>
      <c r="E11" s="584">
        <v>27.5</v>
      </c>
      <c r="F11" s="529">
        <f t="shared" si="0"/>
        <v>28.5</v>
      </c>
      <c r="G11" s="584">
        <v>80</v>
      </c>
      <c r="H11" s="584">
        <v>5.5</v>
      </c>
      <c r="I11" s="584">
        <v>100021</v>
      </c>
      <c r="J11" s="584" t="s">
        <v>2001</v>
      </c>
      <c r="K11" s="204">
        <f t="shared" si="1"/>
        <v>72</v>
      </c>
      <c r="L11" s="204">
        <f t="shared" si="2"/>
        <v>72.5</v>
      </c>
      <c r="M11" s="204">
        <v>73</v>
      </c>
      <c r="N11" s="585">
        <v>10.1</v>
      </c>
      <c r="O11" s="586">
        <v>1.6629</v>
      </c>
      <c r="P11" s="586">
        <v>16.8</v>
      </c>
      <c r="R11" s="528">
        <f t="shared" si="3"/>
        <v>16.8</v>
      </c>
      <c r="T11" s="3" t="s">
        <v>2002</v>
      </c>
    </row>
    <row r="12" spans="1:20" x14ac:dyDescent="0.3">
      <c r="A12" s="582" t="s">
        <v>1991</v>
      </c>
      <c r="B12" s="582" t="s">
        <v>2007</v>
      </c>
      <c r="C12" s="583">
        <v>50831</v>
      </c>
      <c r="D12" s="529" t="s">
        <v>24</v>
      </c>
      <c r="E12" s="584">
        <v>27.5</v>
      </c>
      <c r="F12" s="529">
        <f t="shared" si="0"/>
        <v>28.5</v>
      </c>
      <c r="G12" s="584">
        <v>80</v>
      </c>
      <c r="H12" s="584">
        <v>5.5</v>
      </c>
      <c r="I12" s="584">
        <v>100021</v>
      </c>
      <c r="J12" s="584" t="s">
        <v>2001</v>
      </c>
      <c r="K12" s="204">
        <f t="shared" si="1"/>
        <v>70.5</v>
      </c>
      <c r="L12" s="204">
        <f t="shared" si="2"/>
        <v>71</v>
      </c>
      <c r="M12" s="204">
        <v>71.5</v>
      </c>
      <c r="N12" s="585">
        <v>10.1</v>
      </c>
      <c r="O12" s="586">
        <v>1.6629</v>
      </c>
      <c r="P12" s="586">
        <v>16.8</v>
      </c>
      <c r="R12" s="528">
        <f t="shared" si="3"/>
        <v>16.8</v>
      </c>
      <c r="T12" s="3" t="s">
        <v>2002</v>
      </c>
    </row>
    <row r="13" spans="1:20" x14ac:dyDescent="0.3">
      <c r="A13" s="582" t="s">
        <v>1991</v>
      </c>
      <c r="B13" s="582" t="s">
        <v>2008</v>
      </c>
      <c r="C13" s="583">
        <v>53551</v>
      </c>
      <c r="D13" s="529" t="s">
        <v>24</v>
      </c>
      <c r="E13" s="584">
        <v>20.309999999999999</v>
      </c>
      <c r="F13" s="529">
        <f t="shared" si="0"/>
        <v>21.31</v>
      </c>
      <c r="G13" s="584">
        <v>100</v>
      </c>
      <c r="H13" s="584">
        <v>3.25</v>
      </c>
      <c r="I13" s="584">
        <v>100021</v>
      </c>
      <c r="J13" s="584" t="s">
        <v>2001</v>
      </c>
      <c r="K13" s="204">
        <f t="shared" si="1"/>
        <v>64</v>
      </c>
      <c r="L13" s="204">
        <f t="shared" si="2"/>
        <v>64.5</v>
      </c>
      <c r="M13" s="204">
        <v>65</v>
      </c>
      <c r="N13" s="585">
        <v>2.11</v>
      </c>
      <c r="O13" s="586">
        <v>1.6629</v>
      </c>
      <c r="P13" s="586">
        <v>3.51</v>
      </c>
      <c r="R13" s="528">
        <f t="shared" si="3"/>
        <v>3.51</v>
      </c>
      <c r="T13" s="3" t="s">
        <v>2002</v>
      </c>
    </row>
    <row r="14" spans="1:20" x14ac:dyDescent="0.3">
      <c r="A14" s="582" t="s">
        <v>1991</v>
      </c>
      <c r="B14" s="582" t="s">
        <v>2009</v>
      </c>
      <c r="C14" s="583">
        <v>60011</v>
      </c>
      <c r="D14" s="529" t="s">
        <v>24</v>
      </c>
      <c r="E14" s="584">
        <v>13.5</v>
      </c>
      <c r="F14" s="529">
        <f t="shared" si="0"/>
        <v>14.5</v>
      </c>
      <c r="G14" s="584">
        <v>120</v>
      </c>
      <c r="H14" s="584">
        <v>1.8</v>
      </c>
      <c r="I14" s="584">
        <v>100046</v>
      </c>
      <c r="J14" s="584" t="s">
        <v>2010</v>
      </c>
      <c r="K14" s="204">
        <f t="shared" si="1"/>
        <v>29</v>
      </c>
      <c r="L14" s="204">
        <f t="shared" si="2"/>
        <v>29.5</v>
      </c>
      <c r="M14" s="204">
        <v>30</v>
      </c>
      <c r="N14" s="585">
        <v>0.84</v>
      </c>
      <c r="O14" s="586">
        <v>0.75790000000000002</v>
      </c>
      <c r="P14" s="586">
        <v>0.64</v>
      </c>
      <c r="R14" s="528">
        <f t="shared" si="3"/>
        <v>0.64</v>
      </c>
      <c r="T14" s="3" t="s">
        <v>2002</v>
      </c>
    </row>
    <row r="15" spans="1:20" x14ac:dyDescent="0.3">
      <c r="A15" s="582" t="s">
        <v>1991</v>
      </c>
      <c r="B15" s="582" t="s">
        <v>2011</v>
      </c>
      <c r="C15" s="583">
        <v>60013</v>
      </c>
      <c r="D15" s="529" t="s">
        <v>24</v>
      </c>
      <c r="E15" s="584">
        <v>13.5</v>
      </c>
      <c r="F15" s="529">
        <f t="shared" si="0"/>
        <v>14.5</v>
      </c>
      <c r="G15" s="584">
        <v>120</v>
      </c>
      <c r="H15" s="584">
        <v>1.8</v>
      </c>
      <c r="I15" s="584">
        <v>100046</v>
      </c>
      <c r="J15" s="584" t="s">
        <v>2010</v>
      </c>
      <c r="K15" s="204">
        <f t="shared" si="1"/>
        <v>29</v>
      </c>
      <c r="L15" s="204">
        <f t="shared" si="2"/>
        <v>29.5</v>
      </c>
      <c r="M15" s="204">
        <v>30</v>
      </c>
      <c r="N15" s="585">
        <v>0.84</v>
      </c>
      <c r="O15" s="586">
        <v>0.75790000000000002</v>
      </c>
      <c r="P15" s="586">
        <v>0.64</v>
      </c>
      <c r="R15" s="528">
        <f t="shared" si="3"/>
        <v>0.64</v>
      </c>
      <c r="S15" s="204"/>
      <c r="T15" s="3" t="s">
        <v>2002</v>
      </c>
    </row>
    <row r="16" spans="1:20" x14ac:dyDescent="0.3">
      <c r="A16" s="582" t="s">
        <v>1991</v>
      </c>
      <c r="B16" s="582" t="s">
        <v>2012</v>
      </c>
      <c r="C16" s="583">
        <v>60126</v>
      </c>
      <c r="D16" s="529" t="s">
        <v>24</v>
      </c>
      <c r="E16" s="584">
        <v>22.5</v>
      </c>
      <c r="F16" s="529">
        <f t="shared" si="0"/>
        <v>23.5</v>
      </c>
      <c r="G16" s="584">
        <v>120</v>
      </c>
      <c r="H16" s="584">
        <v>3</v>
      </c>
      <c r="I16" s="584">
        <v>100046</v>
      </c>
      <c r="J16" s="584" t="s">
        <v>2010</v>
      </c>
      <c r="K16" s="204"/>
      <c r="L16" s="204"/>
      <c r="M16" s="204"/>
      <c r="N16" s="585">
        <v>1.37</v>
      </c>
      <c r="O16" s="586">
        <v>0.75790000000000002</v>
      </c>
      <c r="P16" s="586">
        <v>1.04</v>
      </c>
      <c r="T16" s="3" t="s">
        <v>2013</v>
      </c>
    </row>
    <row r="17" spans="1:20" x14ac:dyDescent="0.3">
      <c r="A17" s="582" t="s">
        <v>1991</v>
      </c>
      <c r="B17" s="582" t="s">
        <v>2014</v>
      </c>
      <c r="C17" s="583">
        <v>60226</v>
      </c>
      <c r="D17" s="529" t="s">
        <v>24</v>
      </c>
      <c r="E17" s="584">
        <v>22.5</v>
      </c>
      <c r="F17" s="529">
        <f t="shared" si="0"/>
        <v>23.5</v>
      </c>
      <c r="G17" s="584">
        <v>120</v>
      </c>
      <c r="H17" s="584">
        <v>3</v>
      </c>
      <c r="I17" s="584">
        <v>100046</v>
      </c>
      <c r="J17" s="584" t="s">
        <v>2010</v>
      </c>
      <c r="K17" s="204">
        <f t="shared" si="1"/>
        <v>41</v>
      </c>
      <c r="L17" s="204">
        <f t="shared" si="2"/>
        <v>41.5</v>
      </c>
      <c r="M17" s="204">
        <v>42</v>
      </c>
      <c r="N17" s="585">
        <v>1.37</v>
      </c>
      <c r="O17" s="586">
        <v>0.75790000000000002</v>
      </c>
      <c r="P17" s="586">
        <v>1.04</v>
      </c>
      <c r="R17" s="528">
        <f t="shared" si="3"/>
        <v>1.04</v>
      </c>
      <c r="T17" s="3" t="s">
        <v>2002</v>
      </c>
    </row>
    <row r="18" spans="1:20" x14ac:dyDescent="0.3">
      <c r="A18" s="582" t="s">
        <v>1991</v>
      </c>
      <c r="B18" s="582" t="s">
        <v>2015</v>
      </c>
      <c r="C18" s="583">
        <v>60326</v>
      </c>
      <c r="D18" s="529" t="s">
        <v>24</v>
      </c>
      <c r="E18" s="584">
        <v>22.5</v>
      </c>
      <c r="F18" s="529">
        <f t="shared" si="0"/>
        <v>23.5</v>
      </c>
      <c r="G18" s="584">
        <v>120</v>
      </c>
      <c r="H18" s="584">
        <v>3</v>
      </c>
      <c r="I18" s="584">
        <v>100046</v>
      </c>
      <c r="J18" s="584" t="s">
        <v>2010</v>
      </c>
      <c r="K18" s="204">
        <f t="shared" si="1"/>
        <v>41</v>
      </c>
      <c r="L18" s="204">
        <f t="shared" si="2"/>
        <v>41.5</v>
      </c>
      <c r="M18" s="204">
        <v>42</v>
      </c>
      <c r="N18" s="585">
        <v>1.29</v>
      </c>
      <c r="O18" s="586">
        <v>0.75790000000000002</v>
      </c>
      <c r="P18" s="586">
        <v>0.98</v>
      </c>
      <c r="R18" s="528">
        <f t="shared" si="3"/>
        <v>0.98</v>
      </c>
      <c r="T18" s="3" t="s">
        <v>2002</v>
      </c>
    </row>
    <row r="19" spans="1:20" x14ac:dyDescent="0.3">
      <c r="A19" s="582" t="s">
        <v>1991</v>
      </c>
      <c r="B19" s="582" t="s">
        <v>2016</v>
      </c>
      <c r="C19" s="583">
        <v>60425</v>
      </c>
      <c r="D19" s="529" t="s">
        <v>24</v>
      </c>
      <c r="E19" s="584">
        <v>22.5</v>
      </c>
      <c r="F19" s="529">
        <f t="shared" si="0"/>
        <v>23.5</v>
      </c>
      <c r="G19" s="584">
        <v>120</v>
      </c>
      <c r="H19" s="584">
        <v>3</v>
      </c>
      <c r="I19" s="584">
        <v>100046</v>
      </c>
      <c r="J19" s="584" t="s">
        <v>2010</v>
      </c>
      <c r="K19" s="204">
        <f t="shared" si="1"/>
        <v>41</v>
      </c>
      <c r="L19" s="204">
        <f t="shared" si="2"/>
        <v>41.5</v>
      </c>
      <c r="M19" s="204">
        <v>42</v>
      </c>
      <c r="N19" s="585">
        <v>1.38</v>
      </c>
      <c r="O19" s="586">
        <v>0.75790000000000002</v>
      </c>
      <c r="P19" s="586">
        <v>1.05</v>
      </c>
      <c r="R19" s="528">
        <f t="shared" si="3"/>
        <v>1.05</v>
      </c>
      <c r="T19" s="3" t="s">
        <v>2002</v>
      </c>
    </row>
    <row r="20" spans="1:20" x14ac:dyDescent="0.3">
      <c r="A20" s="582" t="s">
        <v>1991</v>
      </c>
      <c r="B20" s="582" t="s">
        <v>2017</v>
      </c>
      <c r="C20" s="583">
        <v>60521</v>
      </c>
      <c r="D20" s="529" t="s">
        <v>24</v>
      </c>
      <c r="E20" s="584">
        <v>19.53</v>
      </c>
      <c r="F20" s="529">
        <f t="shared" si="0"/>
        <v>20.53</v>
      </c>
      <c r="G20" s="584">
        <v>125</v>
      </c>
      <c r="H20" s="584">
        <v>2.5</v>
      </c>
      <c r="I20" s="584">
        <v>100046</v>
      </c>
      <c r="J20" s="584" t="s">
        <v>2010</v>
      </c>
      <c r="K20" s="204">
        <f t="shared" si="1"/>
        <v>39.75</v>
      </c>
      <c r="L20" s="204">
        <f t="shared" si="2"/>
        <v>40.25</v>
      </c>
      <c r="M20" s="204">
        <v>40.75</v>
      </c>
      <c r="N20" s="585">
        <v>1.1100000000000001</v>
      </c>
      <c r="O20" s="586">
        <v>0.75790000000000002</v>
      </c>
      <c r="P20" s="586">
        <v>0.84</v>
      </c>
      <c r="R20" s="528">
        <f>SUM(P20+P21)</f>
        <v>2.37</v>
      </c>
      <c r="T20" s="3" t="s">
        <v>2002</v>
      </c>
    </row>
    <row r="21" spans="1:20" x14ac:dyDescent="0.3">
      <c r="A21" s="582"/>
      <c r="B21" s="582"/>
      <c r="C21" s="583"/>
      <c r="E21" s="584"/>
      <c r="G21" s="584"/>
      <c r="H21" s="584"/>
      <c r="I21" s="584">
        <v>100021</v>
      </c>
      <c r="J21" s="584" t="s">
        <v>2001</v>
      </c>
      <c r="K21" s="204"/>
      <c r="L21" s="204"/>
      <c r="M21" s="204"/>
      <c r="N21" s="585">
        <v>0.92</v>
      </c>
      <c r="O21" s="586">
        <v>1.6629</v>
      </c>
      <c r="P21" s="586">
        <v>1.53</v>
      </c>
    </row>
    <row r="22" spans="1:20" x14ac:dyDescent="0.3">
      <c r="A22" s="582" t="s">
        <v>1991</v>
      </c>
      <c r="B22" s="582" t="s">
        <v>2018</v>
      </c>
      <c r="C22" s="583">
        <v>60631</v>
      </c>
      <c r="D22" s="529" t="s">
        <v>24</v>
      </c>
      <c r="E22" s="584">
        <v>22.5</v>
      </c>
      <c r="F22" s="529">
        <f t="shared" si="0"/>
        <v>23.5</v>
      </c>
      <c r="G22" s="584">
        <v>120</v>
      </c>
      <c r="H22" s="584">
        <v>3</v>
      </c>
      <c r="I22" s="584">
        <v>100046</v>
      </c>
      <c r="J22" s="584" t="s">
        <v>2010</v>
      </c>
      <c r="K22" s="204"/>
      <c r="L22" s="204"/>
      <c r="M22" s="204"/>
      <c r="N22" s="585">
        <v>1.38</v>
      </c>
      <c r="O22" s="586">
        <v>0.75790000000000002</v>
      </c>
      <c r="P22" s="586">
        <v>1.05</v>
      </c>
      <c r="T22" s="3" t="s">
        <v>2013</v>
      </c>
    </row>
    <row r="23" spans="1:20" x14ac:dyDescent="0.3">
      <c r="A23" s="582" t="s">
        <v>1991</v>
      </c>
      <c r="B23" s="582" t="s">
        <v>2019</v>
      </c>
      <c r="C23" s="583">
        <v>60826</v>
      </c>
      <c r="D23" s="529" t="s">
        <v>24</v>
      </c>
      <c r="E23" s="584">
        <v>22.5</v>
      </c>
      <c r="F23" s="529">
        <f t="shared" si="0"/>
        <v>23.5</v>
      </c>
      <c r="G23" s="584">
        <v>120</v>
      </c>
      <c r="H23" s="584">
        <v>3</v>
      </c>
      <c r="I23" s="584">
        <v>100046</v>
      </c>
      <c r="J23" s="584" t="s">
        <v>2010</v>
      </c>
      <c r="K23" s="204">
        <f t="shared" si="1"/>
        <v>41</v>
      </c>
      <c r="L23" s="204">
        <f t="shared" si="2"/>
        <v>41.5</v>
      </c>
      <c r="M23" s="204">
        <v>42</v>
      </c>
      <c r="N23" s="585">
        <v>1.32</v>
      </c>
      <c r="O23" s="586">
        <v>0.75790000000000002</v>
      </c>
      <c r="P23" s="586">
        <v>1</v>
      </c>
      <c r="R23" s="528">
        <f t="shared" si="3"/>
        <v>1</v>
      </c>
      <c r="T23" s="3" t="s">
        <v>2002</v>
      </c>
    </row>
    <row r="24" spans="1:20" x14ac:dyDescent="0.3">
      <c r="A24" s="582" t="s">
        <v>1991</v>
      </c>
      <c r="B24" s="582" t="s">
        <v>2020</v>
      </c>
      <c r="C24" s="583">
        <v>60941</v>
      </c>
      <c r="D24" s="529" t="s">
        <v>24</v>
      </c>
      <c r="E24" s="584">
        <v>21.88</v>
      </c>
      <c r="F24" s="529">
        <f t="shared" si="0"/>
        <v>22.88</v>
      </c>
      <c r="G24" s="584">
        <v>100</v>
      </c>
      <c r="H24" s="584">
        <v>3.5</v>
      </c>
      <c r="I24" s="584">
        <v>100046</v>
      </c>
      <c r="J24" s="584" t="s">
        <v>2010</v>
      </c>
      <c r="K24" s="204">
        <f t="shared" si="1"/>
        <v>40</v>
      </c>
      <c r="L24" s="204">
        <f t="shared" si="2"/>
        <v>40.5</v>
      </c>
      <c r="M24" s="204">
        <v>41</v>
      </c>
      <c r="N24" s="585">
        <v>1.27</v>
      </c>
      <c r="O24" s="586">
        <v>0.75790000000000002</v>
      </c>
      <c r="P24" s="586">
        <v>0.96</v>
      </c>
      <c r="R24" s="528">
        <f t="shared" si="3"/>
        <v>0.96</v>
      </c>
      <c r="T24" s="3" t="s">
        <v>2002</v>
      </c>
    </row>
    <row r="25" spans="1:20" x14ac:dyDescent="0.3">
      <c r="A25" s="582" t="s">
        <v>1991</v>
      </c>
      <c r="B25" s="582" t="s">
        <v>2021</v>
      </c>
      <c r="C25" s="583">
        <v>61341</v>
      </c>
      <c r="D25" s="529" t="s">
        <v>24</v>
      </c>
      <c r="E25" s="584">
        <v>21.88</v>
      </c>
      <c r="F25" s="529">
        <f t="shared" si="0"/>
        <v>22.88</v>
      </c>
      <c r="G25" s="584">
        <v>100</v>
      </c>
      <c r="H25" s="584">
        <v>3.5</v>
      </c>
      <c r="I25" s="584">
        <v>100046</v>
      </c>
      <c r="J25" s="584" t="s">
        <v>2010</v>
      </c>
      <c r="K25" s="204">
        <f t="shared" ref="K25" si="4">SUM(M25-1)</f>
        <v>42</v>
      </c>
      <c r="L25" s="204">
        <f t="shared" si="2"/>
        <v>42.5</v>
      </c>
      <c r="M25" s="204">
        <v>43</v>
      </c>
      <c r="N25" s="585">
        <v>1.23</v>
      </c>
      <c r="O25" s="586">
        <v>0.75790000000000002</v>
      </c>
      <c r="P25" s="586">
        <v>0.93</v>
      </c>
      <c r="R25" s="528">
        <v>0.93</v>
      </c>
      <c r="T25" s="3" t="s">
        <v>2002</v>
      </c>
    </row>
    <row r="26" spans="1:20" x14ac:dyDescent="0.3">
      <c r="A26" s="582" t="s">
        <v>1991</v>
      </c>
      <c r="B26" s="582" t="s">
        <v>2022</v>
      </c>
      <c r="C26" s="583">
        <v>63111</v>
      </c>
      <c r="D26" s="529" t="s">
        <v>24</v>
      </c>
      <c r="E26" s="584">
        <v>18.75</v>
      </c>
      <c r="F26" s="529">
        <f t="shared" si="0"/>
        <v>19.75</v>
      </c>
      <c r="G26" s="584">
        <v>120</v>
      </c>
      <c r="H26" s="584">
        <v>2.5</v>
      </c>
      <c r="I26" s="584">
        <v>100046</v>
      </c>
      <c r="J26" s="584" t="s">
        <v>2010</v>
      </c>
      <c r="K26" s="204"/>
      <c r="L26" s="204"/>
      <c r="M26" s="204"/>
      <c r="N26" s="585">
        <v>1.19</v>
      </c>
      <c r="O26" s="586">
        <v>0.75790000000000002</v>
      </c>
      <c r="P26" s="586">
        <v>0.9</v>
      </c>
      <c r="T26" s="3" t="s">
        <v>2013</v>
      </c>
    </row>
    <row r="27" spans="1:20" x14ac:dyDescent="0.3">
      <c r="A27" s="582" t="s">
        <v>1991</v>
      </c>
      <c r="B27" s="582" t="s">
        <v>2023</v>
      </c>
      <c r="C27" s="583">
        <v>63116</v>
      </c>
      <c r="D27" s="529" t="s">
        <v>24</v>
      </c>
      <c r="E27" s="584">
        <v>24</v>
      </c>
      <c r="F27" s="529">
        <f t="shared" si="0"/>
        <v>25</v>
      </c>
      <c r="G27" s="584">
        <v>120</v>
      </c>
      <c r="H27" s="584">
        <v>3.2</v>
      </c>
      <c r="I27" s="584">
        <v>100046</v>
      </c>
      <c r="J27" s="584" t="s">
        <v>2010</v>
      </c>
      <c r="K27" s="204"/>
      <c r="L27" s="204"/>
      <c r="M27" s="204"/>
      <c r="N27" s="585">
        <v>1.51</v>
      </c>
      <c r="O27" s="586">
        <v>0.75790000000000002</v>
      </c>
      <c r="P27" s="586">
        <v>1.1399999999999999</v>
      </c>
      <c r="T27" s="3" t="s">
        <v>2013</v>
      </c>
    </row>
    <row r="28" spans="1:20" x14ac:dyDescent="0.3">
      <c r="A28" s="582" t="s">
        <v>1991</v>
      </c>
      <c r="B28" s="582" t="s">
        <v>2024</v>
      </c>
      <c r="C28" s="583">
        <v>63131</v>
      </c>
      <c r="D28" s="529" t="s">
        <v>24</v>
      </c>
      <c r="E28" s="584">
        <v>18.75</v>
      </c>
      <c r="F28" s="529">
        <f t="shared" si="0"/>
        <v>19.75</v>
      </c>
      <c r="G28" s="584">
        <v>120</v>
      </c>
      <c r="H28" s="584">
        <v>2.5</v>
      </c>
      <c r="I28" s="584">
        <v>100046</v>
      </c>
      <c r="J28" s="584" t="s">
        <v>2010</v>
      </c>
      <c r="K28" s="204">
        <f t="shared" si="1"/>
        <v>35.5</v>
      </c>
      <c r="L28" s="204">
        <f t="shared" si="2"/>
        <v>36</v>
      </c>
      <c r="M28" s="204">
        <v>36.5</v>
      </c>
      <c r="N28" s="585">
        <v>1.1000000000000001</v>
      </c>
      <c r="O28" s="586">
        <v>0.75790000000000002</v>
      </c>
      <c r="P28" s="586">
        <v>0.83</v>
      </c>
      <c r="R28" s="528">
        <f t="shared" si="3"/>
        <v>0.83</v>
      </c>
      <c r="T28" s="3" t="s">
        <v>2002</v>
      </c>
    </row>
    <row r="29" spans="1:20" x14ac:dyDescent="0.3">
      <c r="A29" s="582" t="s">
        <v>1991</v>
      </c>
      <c r="B29" s="582" t="s">
        <v>2025</v>
      </c>
      <c r="C29" s="583">
        <v>63136</v>
      </c>
      <c r="D29" s="529" t="s">
        <v>24</v>
      </c>
      <c r="E29" s="584">
        <v>24</v>
      </c>
      <c r="F29" s="529">
        <f t="shared" si="0"/>
        <v>25</v>
      </c>
      <c r="G29" s="584">
        <v>120</v>
      </c>
      <c r="H29" s="584">
        <v>3.2</v>
      </c>
      <c r="I29" s="584">
        <v>100046</v>
      </c>
      <c r="J29" s="584" t="s">
        <v>2010</v>
      </c>
      <c r="K29" s="204">
        <f t="shared" si="1"/>
        <v>43</v>
      </c>
      <c r="L29" s="204">
        <f t="shared" si="2"/>
        <v>43.5</v>
      </c>
      <c r="M29" s="204">
        <v>44</v>
      </c>
      <c r="N29" s="585">
        <v>1.4</v>
      </c>
      <c r="O29" s="586">
        <v>0.75790000000000002</v>
      </c>
      <c r="P29" s="586">
        <v>1.06</v>
      </c>
      <c r="R29" s="528">
        <f t="shared" si="3"/>
        <v>1.06</v>
      </c>
      <c r="T29" s="3" t="s">
        <v>2002</v>
      </c>
    </row>
    <row r="30" spans="1:20" x14ac:dyDescent="0.3">
      <c r="A30" s="582" t="s">
        <v>1991</v>
      </c>
      <c r="B30" s="582" t="s">
        <v>2026</v>
      </c>
      <c r="C30" s="583">
        <v>63181</v>
      </c>
      <c r="D30" s="529" t="s">
        <v>24</v>
      </c>
      <c r="E30" s="584">
        <v>18.75</v>
      </c>
      <c r="F30" s="529">
        <f t="shared" si="0"/>
        <v>19.75</v>
      </c>
      <c r="G30" s="584">
        <v>120</v>
      </c>
      <c r="H30" s="584">
        <v>2.5</v>
      </c>
      <c r="I30" s="584">
        <v>100046</v>
      </c>
      <c r="J30" s="584" t="s">
        <v>2010</v>
      </c>
      <c r="K30" s="204">
        <f t="shared" si="1"/>
        <v>35.5</v>
      </c>
      <c r="L30" s="204">
        <f t="shared" si="2"/>
        <v>36</v>
      </c>
      <c r="M30" s="204">
        <v>36.5</v>
      </c>
      <c r="N30" s="585">
        <v>1.1100000000000001</v>
      </c>
      <c r="O30" s="586">
        <v>0.75790000000000002</v>
      </c>
      <c r="P30" s="586">
        <v>0.84</v>
      </c>
      <c r="R30" s="528">
        <f t="shared" si="3"/>
        <v>0.84</v>
      </c>
      <c r="T30" s="3" t="s">
        <v>2002</v>
      </c>
    </row>
    <row r="31" spans="1:20" x14ac:dyDescent="0.3">
      <c r="A31" s="582" t="s">
        <v>1991</v>
      </c>
      <c r="B31" s="582" t="s">
        <v>2027</v>
      </c>
      <c r="C31" s="583">
        <v>63186</v>
      </c>
      <c r="D31" s="529" t="s">
        <v>24</v>
      </c>
      <c r="E31" s="584">
        <v>24</v>
      </c>
      <c r="F31" s="529">
        <f t="shared" si="0"/>
        <v>25</v>
      </c>
      <c r="G31" s="584">
        <v>120</v>
      </c>
      <c r="H31" s="584">
        <v>3.2</v>
      </c>
      <c r="I31" s="584">
        <v>100046</v>
      </c>
      <c r="J31" s="584" t="s">
        <v>2010</v>
      </c>
      <c r="K31" s="204">
        <f t="shared" si="1"/>
        <v>43</v>
      </c>
      <c r="L31" s="204">
        <f t="shared" si="2"/>
        <v>43.5</v>
      </c>
      <c r="M31" s="204">
        <v>44</v>
      </c>
      <c r="N31" s="585">
        <v>1.41</v>
      </c>
      <c r="O31" s="586">
        <v>0.75790000000000002</v>
      </c>
      <c r="P31" s="586">
        <v>1.07</v>
      </c>
      <c r="R31" s="528">
        <f t="shared" si="3"/>
        <v>1.07</v>
      </c>
      <c r="T31" s="3" t="s">
        <v>2002</v>
      </c>
    </row>
    <row r="32" spans="1:20" x14ac:dyDescent="0.3">
      <c r="A32" s="582" t="s">
        <v>1991</v>
      </c>
      <c r="B32" s="582" t="s">
        <v>2028</v>
      </c>
      <c r="C32" s="583">
        <v>63211</v>
      </c>
      <c r="D32" s="529" t="s">
        <v>24</v>
      </c>
      <c r="E32" s="584">
        <v>18.75</v>
      </c>
      <c r="F32" s="529">
        <f t="shared" si="0"/>
        <v>19.75</v>
      </c>
      <c r="G32" s="584">
        <v>120</v>
      </c>
      <c r="H32" s="584">
        <v>2.5</v>
      </c>
      <c r="I32" s="584">
        <v>100046</v>
      </c>
      <c r="J32" s="584" t="s">
        <v>2010</v>
      </c>
      <c r="K32" s="204"/>
      <c r="L32" s="204"/>
      <c r="M32" s="204"/>
      <c r="N32" s="585">
        <v>1.07</v>
      </c>
      <c r="O32" s="586">
        <v>0.75790000000000002</v>
      </c>
      <c r="P32" s="586">
        <v>0.81</v>
      </c>
      <c r="T32" s="3" t="s">
        <v>2013</v>
      </c>
    </row>
    <row r="33" spans="1:20" x14ac:dyDescent="0.3">
      <c r="A33" s="582" t="s">
        <v>1991</v>
      </c>
      <c r="B33" s="582" t="s">
        <v>2029</v>
      </c>
      <c r="C33" s="583">
        <v>63218</v>
      </c>
      <c r="D33" s="529" t="s">
        <v>24</v>
      </c>
      <c r="E33" s="584">
        <v>24</v>
      </c>
      <c r="F33" s="529">
        <f t="shared" si="0"/>
        <v>25</v>
      </c>
      <c r="G33" s="584">
        <v>120</v>
      </c>
      <c r="H33" s="584">
        <v>3.2</v>
      </c>
      <c r="I33" s="584">
        <v>100046</v>
      </c>
      <c r="J33" s="584" t="s">
        <v>2010</v>
      </c>
      <c r="K33" s="204">
        <f t="shared" si="1"/>
        <v>43</v>
      </c>
      <c r="L33" s="204">
        <f t="shared" si="2"/>
        <v>43.5</v>
      </c>
      <c r="M33" s="204">
        <v>44</v>
      </c>
      <c r="N33" s="585">
        <v>1.35</v>
      </c>
      <c r="O33" s="586">
        <v>0.75790000000000002</v>
      </c>
      <c r="P33" s="586">
        <v>1.02</v>
      </c>
      <c r="R33" s="528">
        <f>SUM(P33+P34)</f>
        <v>2.2199999999999998</v>
      </c>
      <c r="T33" s="3" t="s">
        <v>2002</v>
      </c>
    </row>
    <row r="34" spans="1:20" x14ac:dyDescent="0.3">
      <c r="A34" s="582"/>
      <c r="B34" s="582"/>
      <c r="C34" s="583"/>
      <c r="E34" s="584"/>
      <c r="G34" s="584"/>
      <c r="H34" s="584"/>
      <c r="I34" s="584">
        <v>100317</v>
      </c>
      <c r="J34" s="584" t="s">
        <v>2030</v>
      </c>
      <c r="K34" s="204"/>
      <c r="L34" s="204"/>
      <c r="M34" s="204"/>
      <c r="N34" s="585">
        <v>1.58</v>
      </c>
      <c r="O34" s="586">
        <v>0.75770000000000004</v>
      </c>
      <c r="P34" s="586">
        <v>1.2</v>
      </c>
    </row>
    <row r="35" spans="1:20" x14ac:dyDescent="0.3">
      <c r="A35" s="582" t="s">
        <v>1991</v>
      </c>
      <c r="B35" s="582" t="s">
        <v>2031</v>
      </c>
      <c r="C35" s="583">
        <v>63270</v>
      </c>
      <c r="D35" s="529" t="s">
        <v>24</v>
      </c>
      <c r="E35" s="584">
        <v>21.88</v>
      </c>
      <c r="F35" s="529">
        <f t="shared" si="0"/>
        <v>22.88</v>
      </c>
      <c r="G35" s="584">
        <v>100</v>
      </c>
      <c r="H35" s="584">
        <v>3.5</v>
      </c>
      <c r="I35" s="584">
        <v>100046</v>
      </c>
      <c r="J35" s="584" t="s">
        <v>2010</v>
      </c>
      <c r="K35" s="204">
        <f t="shared" si="1"/>
        <v>42</v>
      </c>
      <c r="L35" s="204">
        <f t="shared" si="2"/>
        <v>42.5</v>
      </c>
      <c r="M35" s="204">
        <v>43</v>
      </c>
      <c r="N35" s="585">
        <v>1.08</v>
      </c>
      <c r="O35" s="586">
        <v>0.75790000000000002</v>
      </c>
      <c r="P35" s="586">
        <v>0.82</v>
      </c>
      <c r="R35" s="528">
        <f t="shared" si="3"/>
        <v>0.82</v>
      </c>
      <c r="T35" s="3" t="s">
        <v>2002</v>
      </c>
    </row>
    <row r="36" spans="1:20" x14ac:dyDescent="0.3">
      <c r="A36" s="582" t="s">
        <v>1991</v>
      </c>
      <c r="B36" s="582" t="s">
        <v>2012</v>
      </c>
      <c r="C36" s="583">
        <v>64111</v>
      </c>
      <c r="D36" s="529" t="s">
        <v>24</v>
      </c>
      <c r="E36" s="584">
        <v>13.5</v>
      </c>
      <c r="F36" s="529">
        <f t="shared" si="0"/>
        <v>14.5</v>
      </c>
      <c r="G36" s="584">
        <v>120</v>
      </c>
      <c r="H36" s="584">
        <v>1.8</v>
      </c>
      <c r="I36" s="584">
        <v>100046</v>
      </c>
      <c r="J36" s="584" t="s">
        <v>2010</v>
      </c>
      <c r="K36" s="204"/>
      <c r="L36" s="204"/>
      <c r="M36" s="204"/>
      <c r="N36" s="585">
        <v>0.82</v>
      </c>
      <c r="O36" s="586">
        <v>0.75790000000000002</v>
      </c>
      <c r="P36" s="586">
        <v>0.62</v>
      </c>
      <c r="T36" s="3" t="s">
        <v>2013</v>
      </c>
    </row>
    <row r="37" spans="1:20" x14ac:dyDescent="0.3">
      <c r="A37" s="582" t="s">
        <v>1991</v>
      </c>
      <c r="B37" s="582" t="s">
        <v>2014</v>
      </c>
      <c r="C37" s="583">
        <v>64121</v>
      </c>
      <c r="D37" s="529" t="s">
        <v>24</v>
      </c>
      <c r="E37" s="584">
        <v>13.5</v>
      </c>
      <c r="F37" s="529">
        <f t="shared" si="0"/>
        <v>14.5</v>
      </c>
      <c r="G37" s="584">
        <v>120</v>
      </c>
      <c r="H37" s="584">
        <v>1.8</v>
      </c>
      <c r="I37" s="584">
        <v>100046</v>
      </c>
      <c r="J37" s="584" t="s">
        <v>2010</v>
      </c>
      <c r="K37" s="204">
        <f t="shared" si="1"/>
        <v>29.5</v>
      </c>
      <c r="L37" s="204">
        <f t="shared" si="2"/>
        <v>30</v>
      </c>
      <c r="M37" s="204">
        <v>30.5</v>
      </c>
      <c r="N37" s="585">
        <v>0.83</v>
      </c>
      <c r="O37" s="586">
        <v>0.75790000000000002</v>
      </c>
      <c r="P37" s="586">
        <v>0.63</v>
      </c>
      <c r="R37" s="528">
        <f t="shared" si="3"/>
        <v>0.63</v>
      </c>
      <c r="T37" s="3" t="s">
        <v>2002</v>
      </c>
    </row>
    <row r="38" spans="1:20" x14ac:dyDescent="0.3">
      <c r="A38" s="582" t="s">
        <v>1991</v>
      </c>
      <c r="B38" s="582" t="s">
        <v>2015</v>
      </c>
      <c r="C38" s="583">
        <v>64131</v>
      </c>
      <c r="D38" s="529" t="s">
        <v>24</v>
      </c>
      <c r="E38" s="584">
        <v>13.5</v>
      </c>
      <c r="F38" s="529">
        <f t="shared" si="0"/>
        <v>14.5</v>
      </c>
      <c r="G38" s="584">
        <v>120</v>
      </c>
      <c r="H38" s="584">
        <v>1.8</v>
      </c>
      <c r="I38" s="584">
        <v>100046</v>
      </c>
      <c r="J38" s="584" t="s">
        <v>2010</v>
      </c>
      <c r="K38" s="204">
        <f t="shared" si="1"/>
        <v>29.5</v>
      </c>
      <c r="L38" s="204">
        <f t="shared" si="2"/>
        <v>30</v>
      </c>
      <c r="M38" s="204">
        <v>30.5</v>
      </c>
      <c r="N38" s="585">
        <v>0.77</v>
      </c>
      <c r="O38" s="586">
        <v>0.75790000000000002</v>
      </c>
      <c r="P38" s="586">
        <v>0.57999999999999996</v>
      </c>
      <c r="R38" s="528">
        <f t="shared" si="3"/>
        <v>0.57999999999999996</v>
      </c>
      <c r="T38" s="3" t="s">
        <v>2002</v>
      </c>
    </row>
    <row r="39" spans="1:20" x14ac:dyDescent="0.3">
      <c r="A39" s="582" t="s">
        <v>1991</v>
      </c>
      <c r="B39" s="582" t="s">
        <v>2032</v>
      </c>
      <c r="C39" s="583">
        <v>64141</v>
      </c>
      <c r="D39" s="529" t="s">
        <v>24</v>
      </c>
      <c r="E39" s="584">
        <v>13.5</v>
      </c>
      <c r="F39" s="529">
        <f t="shared" si="0"/>
        <v>14.5</v>
      </c>
      <c r="G39" s="584">
        <v>120</v>
      </c>
      <c r="H39" s="584">
        <v>1.8</v>
      </c>
      <c r="I39" s="584">
        <v>100046</v>
      </c>
      <c r="J39" s="584" t="s">
        <v>2010</v>
      </c>
      <c r="K39" s="204"/>
      <c r="L39" s="204"/>
      <c r="M39" s="204"/>
      <c r="N39" s="585">
        <v>0.78</v>
      </c>
      <c r="O39" s="586">
        <v>0.75790000000000002</v>
      </c>
      <c r="P39" s="586">
        <v>0.59</v>
      </c>
      <c r="T39" s="3" t="s">
        <v>2013</v>
      </c>
    </row>
    <row r="40" spans="1:20" x14ac:dyDescent="0.3">
      <c r="A40" s="582" t="s">
        <v>1991</v>
      </c>
      <c r="B40" s="582" t="s">
        <v>2021</v>
      </c>
      <c r="C40" s="583">
        <v>64151</v>
      </c>
      <c r="D40" s="529" t="s">
        <v>24</v>
      </c>
      <c r="E40" s="584">
        <v>13.5</v>
      </c>
      <c r="F40" s="529">
        <f t="shared" si="0"/>
        <v>14.5</v>
      </c>
      <c r="G40" s="584">
        <v>120</v>
      </c>
      <c r="H40" s="584">
        <v>1.8</v>
      </c>
      <c r="I40" s="584">
        <v>100046</v>
      </c>
      <c r="J40" s="584" t="s">
        <v>2010</v>
      </c>
      <c r="K40" s="204">
        <f t="shared" si="1"/>
        <v>29.5</v>
      </c>
      <c r="L40" s="204">
        <f t="shared" si="2"/>
        <v>30</v>
      </c>
      <c r="M40" s="204">
        <v>30.5</v>
      </c>
      <c r="N40" s="585">
        <v>1.22</v>
      </c>
      <c r="O40" s="586">
        <v>0.75790000000000002</v>
      </c>
      <c r="P40" s="586">
        <v>0.92</v>
      </c>
      <c r="R40" s="528">
        <f t="shared" si="3"/>
        <v>0.92</v>
      </c>
      <c r="T40" s="3" t="s">
        <v>2002</v>
      </c>
    </row>
    <row r="41" spans="1:20" x14ac:dyDescent="0.3">
      <c r="A41" s="582" t="s">
        <v>1991</v>
      </c>
      <c r="B41" s="582" t="s">
        <v>2033</v>
      </c>
      <c r="C41" s="583">
        <v>64161</v>
      </c>
      <c r="D41" s="529" t="s">
        <v>24</v>
      </c>
      <c r="E41" s="584">
        <v>10.5</v>
      </c>
      <c r="F41" s="529">
        <f t="shared" si="0"/>
        <v>11.5</v>
      </c>
      <c r="G41" s="584">
        <v>120</v>
      </c>
      <c r="H41" s="584">
        <v>1.4</v>
      </c>
      <c r="I41" s="584">
        <v>100046</v>
      </c>
      <c r="J41" s="584" t="s">
        <v>2010</v>
      </c>
      <c r="K41" s="204"/>
      <c r="L41" s="204"/>
      <c r="M41" s="204"/>
      <c r="N41" s="585">
        <v>0.92</v>
      </c>
      <c r="O41" s="586">
        <v>0.75790000000000002</v>
      </c>
      <c r="P41" s="586">
        <v>0.7</v>
      </c>
      <c r="T41" s="3" t="s">
        <v>2013</v>
      </c>
    </row>
    <row r="42" spans="1:20" x14ac:dyDescent="0.3">
      <c r="A42" s="582" t="s">
        <v>1991</v>
      </c>
      <c r="B42" s="582" t="s">
        <v>2034</v>
      </c>
      <c r="C42" s="583">
        <v>64173</v>
      </c>
      <c r="D42" s="529" t="s">
        <v>24</v>
      </c>
      <c r="E42" s="584">
        <v>13.5</v>
      </c>
      <c r="F42" s="529">
        <f t="shared" si="0"/>
        <v>14.5</v>
      </c>
      <c r="G42" s="584">
        <v>120</v>
      </c>
      <c r="H42" s="584">
        <v>1.8</v>
      </c>
      <c r="I42" s="584">
        <v>100046</v>
      </c>
      <c r="J42" s="584" t="s">
        <v>2010</v>
      </c>
      <c r="K42" s="204"/>
      <c r="L42" s="204"/>
      <c r="M42" s="204"/>
      <c r="N42" s="585">
        <v>0.77</v>
      </c>
      <c r="O42" s="586">
        <v>0.75790000000000002</v>
      </c>
      <c r="P42" s="586">
        <v>0.57999999999999996</v>
      </c>
      <c r="T42" s="3" t="s">
        <v>2013</v>
      </c>
    </row>
    <row r="43" spans="1:20" x14ac:dyDescent="0.3">
      <c r="A43" s="582" t="s">
        <v>1991</v>
      </c>
      <c r="B43" s="582" t="s">
        <v>2035</v>
      </c>
      <c r="C43" s="583">
        <v>90022</v>
      </c>
      <c r="D43" s="529" t="s">
        <v>24</v>
      </c>
      <c r="E43" s="584">
        <v>9.3800000000000008</v>
      </c>
      <c r="F43" s="529">
        <f t="shared" si="0"/>
        <v>10.38</v>
      </c>
      <c r="G43" s="584">
        <v>75</v>
      </c>
      <c r="H43" s="584">
        <v>2</v>
      </c>
      <c r="I43" s="584">
        <v>100046</v>
      </c>
      <c r="J43" s="584" t="s">
        <v>2010</v>
      </c>
      <c r="K43" s="204"/>
      <c r="L43" s="204"/>
      <c r="M43" s="204"/>
      <c r="N43" s="585">
        <v>0.7</v>
      </c>
      <c r="O43" s="586">
        <v>0.75790000000000002</v>
      </c>
      <c r="P43" s="586">
        <v>0.53</v>
      </c>
      <c r="T43" s="3" t="s">
        <v>2013</v>
      </c>
    </row>
    <row r="44" spans="1:20" x14ac:dyDescent="0.3">
      <c r="A44" s="582" t="s">
        <v>1991</v>
      </c>
      <c r="B44" s="582" t="s">
        <v>2036</v>
      </c>
      <c r="C44" s="583">
        <v>90029</v>
      </c>
      <c r="D44" s="529" t="s">
        <v>24</v>
      </c>
      <c r="E44" s="584">
        <v>13.05</v>
      </c>
      <c r="F44" s="529">
        <f t="shared" si="0"/>
        <v>14.05</v>
      </c>
      <c r="G44" s="584">
        <v>72</v>
      </c>
      <c r="H44" s="584">
        <v>2.9</v>
      </c>
      <c r="I44" s="584">
        <v>100046</v>
      </c>
      <c r="J44" s="584" t="s">
        <v>2010</v>
      </c>
      <c r="K44" s="204">
        <f t="shared" si="1"/>
        <v>32.5</v>
      </c>
      <c r="L44" s="204">
        <f t="shared" si="2"/>
        <v>33</v>
      </c>
      <c r="M44" s="204">
        <v>33.5</v>
      </c>
      <c r="N44" s="585">
        <v>1.03</v>
      </c>
      <c r="O44" s="586">
        <v>0.75790000000000002</v>
      </c>
      <c r="P44" s="586">
        <v>0.78</v>
      </c>
      <c r="R44" s="528">
        <f t="shared" si="3"/>
        <v>0.78</v>
      </c>
      <c r="T44" s="3" t="s">
        <v>2002</v>
      </c>
    </row>
    <row r="45" spans="1:20" x14ac:dyDescent="0.3">
      <c r="A45" s="582" t="s">
        <v>1991</v>
      </c>
      <c r="B45" s="582" t="s">
        <v>2037</v>
      </c>
      <c r="C45" s="583">
        <v>90030</v>
      </c>
      <c r="D45" s="529" t="s">
        <v>24</v>
      </c>
      <c r="E45" s="584">
        <v>15.3</v>
      </c>
      <c r="F45" s="529">
        <f t="shared" si="0"/>
        <v>16.3</v>
      </c>
      <c r="G45" s="584">
        <v>72</v>
      </c>
      <c r="H45" s="584">
        <v>3.4</v>
      </c>
      <c r="I45" s="584">
        <v>100046</v>
      </c>
      <c r="J45" s="584" t="s">
        <v>2010</v>
      </c>
      <c r="K45" s="204">
        <f t="shared" si="1"/>
        <v>35</v>
      </c>
      <c r="L45" s="204">
        <f t="shared" si="2"/>
        <v>35.5</v>
      </c>
      <c r="M45" s="204">
        <v>36</v>
      </c>
      <c r="N45" s="585">
        <v>1.62</v>
      </c>
      <c r="O45" s="586">
        <v>0.75790000000000002</v>
      </c>
      <c r="P45" s="586">
        <v>1.23</v>
      </c>
      <c r="R45" s="528">
        <f t="shared" si="3"/>
        <v>1.23</v>
      </c>
      <c r="T45" s="3" t="s">
        <v>2002</v>
      </c>
    </row>
    <row r="46" spans="1:20" x14ac:dyDescent="0.3">
      <c r="A46" s="582" t="s">
        <v>1991</v>
      </c>
      <c r="B46" s="582" t="s">
        <v>2038</v>
      </c>
      <c r="C46" s="583">
        <v>90040</v>
      </c>
      <c r="D46" s="529" t="s">
        <v>24</v>
      </c>
      <c r="E46" s="584">
        <v>18</v>
      </c>
      <c r="F46" s="529">
        <f t="shared" si="0"/>
        <v>19</v>
      </c>
      <c r="G46" s="584">
        <v>72</v>
      </c>
      <c r="H46" s="584">
        <v>4</v>
      </c>
      <c r="I46" s="584">
        <v>100046</v>
      </c>
      <c r="J46" s="584" t="s">
        <v>2010</v>
      </c>
      <c r="K46" s="204">
        <f t="shared" si="1"/>
        <v>36.5</v>
      </c>
      <c r="L46" s="204">
        <f t="shared" si="2"/>
        <v>37</v>
      </c>
      <c r="M46" s="204">
        <v>37.5</v>
      </c>
      <c r="N46" s="585">
        <v>1.81</v>
      </c>
      <c r="O46" s="586">
        <v>0.75790000000000002</v>
      </c>
      <c r="P46" s="586">
        <v>1.37</v>
      </c>
      <c r="R46" s="528">
        <f t="shared" si="3"/>
        <v>1.37</v>
      </c>
      <c r="T46" s="3" t="s">
        <v>2002</v>
      </c>
    </row>
    <row r="47" spans="1:20" x14ac:dyDescent="0.3">
      <c r="A47" s="582" t="s">
        <v>1991</v>
      </c>
      <c r="B47" s="582" t="s">
        <v>2039</v>
      </c>
      <c r="C47" s="583">
        <v>90060</v>
      </c>
      <c r="D47" s="529" t="s">
        <v>24</v>
      </c>
      <c r="E47" s="584">
        <v>16.2</v>
      </c>
      <c r="F47" s="529">
        <f t="shared" si="0"/>
        <v>17.2</v>
      </c>
      <c r="G47" s="584">
        <v>72</v>
      </c>
      <c r="H47" s="584">
        <v>3.6</v>
      </c>
      <c r="I47" s="584">
        <v>100046</v>
      </c>
      <c r="J47" s="584" t="s">
        <v>2010</v>
      </c>
      <c r="K47" s="204">
        <f t="shared" si="1"/>
        <v>38</v>
      </c>
      <c r="L47" s="204">
        <f t="shared" si="2"/>
        <v>38.5</v>
      </c>
      <c r="M47" s="204">
        <v>39</v>
      </c>
      <c r="N47" s="585">
        <v>1.4</v>
      </c>
      <c r="O47" s="586">
        <v>0.75790000000000002</v>
      </c>
      <c r="P47" s="586">
        <v>1.06</v>
      </c>
      <c r="R47" s="528">
        <f>SUM(P47+P48)</f>
        <v>2.63</v>
      </c>
      <c r="T47" s="3" t="s">
        <v>2002</v>
      </c>
    </row>
    <row r="48" spans="1:20" x14ac:dyDescent="0.3">
      <c r="A48" s="582"/>
      <c r="B48" s="582"/>
      <c r="C48" s="583"/>
      <c r="E48" s="584"/>
      <c r="G48" s="584">
        <v>72</v>
      </c>
      <c r="H48" s="584">
        <v>3.6</v>
      </c>
      <c r="I48" s="584">
        <v>110624</v>
      </c>
      <c r="J48" s="584" t="s">
        <v>2040</v>
      </c>
      <c r="K48" s="204"/>
      <c r="L48" s="204"/>
      <c r="M48" s="204"/>
      <c r="N48" s="585">
        <v>1.55</v>
      </c>
      <c r="O48" s="586">
        <v>1.0134000000000001</v>
      </c>
      <c r="P48" s="586">
        <v>1.57</v>
      </c>
    </row>
    <row r="49" spans="1:20" x14ac:dyDescent="0.3">
      <c r="A49" s="582" t="s">
        <v>1991</v>
      </c>
      <c r="B49" s="582" t="s">
        <v>2041</v>
      </c>
      <c r="C49" s="583">
        <v>90070</v>
      </c>
      <c r="D49" s="529" t="s">
        <v>24</v>
      </c>
      <c r="E49" s="584">
        <v>16.2</v>
      </c>
      <c r="F49" s="529">
        <f t="shared" si="0"/>
        <v>17.2</v>
      </c>
      <c r="G49" s="584">
        <v>72</v>
      </c>
      <c r="H49" s="584">
        <v>3.6</v>
      </c>
      <c r="I49" s="584">
        <v>100046</v>
      </c>
      <c r="J49" s="584" t="s">
        <v>2010</v>
      </c>
      <c r="K49" s="204">
        <f t="shared" ref="K49" si="5">SUM(M49-1)</f>
        <v>38</v>
      </c>
      <c r="L49" s="204">
        <f t="shared" ref="L49" si="6">SUM(M49-0.5)</f>
        <v>38.5</v>
      </c>
      <c r="M49" s="204">
        <v>39</v>
      </c>
      <c r="N49" s="585">
        <v>1.46</v>
      </c>
      <c r="O49" s="586">
        <v>0.75790000000000002</v>
      </c>
      <c r="P49" s="586">
        <v>1.1100000000000001</v>
      </c>
      <c r="R49" s="528">
        <v>1.1100000000000001</v>
      </c>
      <c r="T49" s="3" t="s">
        <v>2002</v>
      </c>
    </row>
    <row r="50" spans="1:20" x14ac:dyDescent="0.3">
      <c r="A50" s="582" t="s">
        <v>1991</v>
      </c>
      <c r="B50" s="582" t="s">
        <v>2042</v>
      </c>
      <c r="C50" s="583">
        <v>91120</v>
      </c>
      <c r="D50" s="529" t="s">
        <v>24</v>
      </c>
      <c r="E50" s="584">
        <v>9.3699999999999992</v>
      </c>
      <c r="F50" s="529">
        <f t="shared" si="0"/>
        <v>10.37</v>
      </c>
      <c r="G50" s="584">
        <v>75</v>
      </c>
      <c r="H50" s="584">
        <v>2</v>
      </c>
      <c r="I50" s="584">
        <v>100046</v>
      </c>
      <c r="J50" s="584" t="s">
        <v>2010</v>
      </c>
      <c r="K50" s="204"/>
      <c r="L50" s="204"/>
      <c r="M50" s="204"/>
      <c r="N50" s="585">
        <v>0.96</v>
      </c>
      <c r="O50" s="586">
        <v>0.75790000000000002</v>
      </c>
      <c r="P50" s="586">
        <v>0.73</v>
      </c>
      <c r="T50" s="3" t="s">
        <v>2013</v>
      </c>
    </row>
    <row r="51" spans="1:20" x14ac:dyDescent="0.3">
      <c r="A51" s="582" t="s">
        <v>1991</v>
      </c>
      <c r="B51" s="582" t="s">
        <v>2043</v>
      </c>
      <c r="C51" s="583">
        <v>92236</v>
      </c>
      <c r="D51" s="529" t="s">
        <v>24</v>
      </c>
      <c r="E51" s="584">
        <v>16.2</v>
      </c>
      <c r="F51" s="529">
        <f t="shared" si="0"/>
        <v>17.2</v>
      </c>
      <c r="G51" s="584">
        <v>72</v>
      </c>
      <c r="H51" s="584">
        <v>3.6</v>
      </c>
      <c r="I51" s="584">
        <v>100046</v>
      </c>
      <c r="J51" s="584" t="s">
        <v>2010</v>
      </c>
      <c r="K51" s="204"/>
      <c r="L51" s="204"/>
      <c r="M51" s="204"/>
      <c r="N51" s="585">
        <v>1.46</v>
      </c>
      <c r="O51" s="586">
        <v>0.75790000000000002</v>
      </c>
      <c r="P51" s="586">
        <v>1.1100000000000001</v>
      </c>
      <c r="T51" s="3" t="s">
        <v>2013</v>
      </c>
    </row>
    <row r="52" spans="1:20" x14ac:dyDescent="0.3">
      <c r="A52" s="582" t="s">
        <v>1991</v>
      </c>
      <c r="B52" s="582" t="s">
        <v>2044</v>
      </c>
      <c r="C52" s="583">
        <v>94010</v>
      </c>
      <c r="D52" s="529" t="s">
        <v>24</v>
      </c>
      <c r="E52" s="584">
        <v>17.100000000000001</v>
      </c>
      <c r="F52" s="529">
        <f t="shared" si="0"/>
        <v>18.100000000000001</v>
      </c>
      <c r="G52" s="584">
        <v>72</v>
      </c>
      <c r="H52" s="584">
        <v>3.8</v>
      </c>
      <c r="I52" s="584">
        <v>100046</v>
      </c>
      <c r="J52" s="584" t="s">
        <v>2010</v>
      </c>
      <c r="K52" s="204"/>
      <c r="L52" s="204"/>
      <c r="M52" s="204"/>
      <c r="N52" s="585">
        <v>1.4</v>
      </c>
      <c r="O52" s="586">
        <v>0.75790000000000002</v>
      </c>
      <c r="P52" s="586">
        <v>1.06</v>
      </c>
      <c r="T52" s="3" t="s">
        <v>2013</v>
      </c>
    </row>
    <row r="53" spans="1:20" x14ac:dyDescent="0.3">
      <c r="A53" s="582" t="s">
        <v>1991</v>
      </c>
      <c r="B53" s="582" t="s">
        <v>2045</v>
      </c>
      <c r="C53" s="583">
        <v>94020</v>
      </c>
      <c r="D53" s="529" t="s">
        <v>24</v>
      </c>
      <c r="E53" s="584">
        <v>17.100000000000001</v>
      </c>
      <c r="F53" s="529">
        <f t="shared" si="0"/>
        <v>18.100000000000001</v>
      </c>
      <c r="G53" s="584">
        <v>72</v>
      </c>
      <c r="H53" s="584">
        <v>3.8</v>
      </c>
      <c r="I53" s="584">
        <v>100046</v>
      </c>
      <c r="J53" s="584" t="s">
        <v>2010</v>
      </c>
      <c r="K53" s="204">
        <f t="shared" si="1"/>
        <v>47.5</v>
      </c>
      <c r="L53" s="204">
        <f t="shared" si="2"/>
        <v>48</v>
      </c>
      <c r="M53" s="204">
        <v>48.5</v>
      </c>
      <c r="N53" s="585">
        <v>1.4</v>
      </c>
      <c r="O53" s="586">
        <v>0.75790000000000002</v>
      </c>
      <c r="P53" s="586">
        <v>1.06</v>
      </c>
      <c r="R53" s="528">
        <f t="shared" si="3"/>
        <v>1.06</v>
      </c>
      <c r="T53" s="3" t="s">
        <v>2002</v>
      </c>
    </row>
    <row r="54" spans="1:20" x14ac:dyDescent="0.3">
      <c r="A54" s="582" t="s">
        <v>1991</v>
      </c>
      <c r="B54" s="582" t="s">
        <v>2046</v>
      </c>
      <c r="C54" s="583">
        <v>94030</v>
      </c>
      <c r="D54" s="529" t="s">
        <v>24</v>
      </c>
      <c r="E54" s="584">
        <v>17.100000000000001</v>
      </c>
      <c r="F54" s="529">
        <f t="shared" si="0"/>
        <v>18.100000000000001</v>
      </c>
      <c r="G54" s="584">
        <v>72</v>
      </c>
      <c r="H54" s="584">
        <v>3.8</v>
      </c>
      <c r="I54" s="584">
        <v>100046</v>
      </c>
      <c r="J54" s="584" t="s">
        <v>2010</v>
      </c>
      <c r="K54" s="204">
        <f t="shared" si="1"/>
        <v>47.5</v>
      </c>
      <c r="L54" s="204">
        <f t="shared" si="2"/>
        <v>48</v>
      </c>
      <c r="M54" s="204">
        <v>48.5</v>
      </c>
      <c r="N54" s="585">
        <v>1.4</v>
      </c>
      <c r="O54" s="586">
        <v>0.75790000000000002</v>
      </c>
      <c r="P54" s="586">
        <v>1.06</v>
      </c>
      <c r="R54" s="528">
        <f t="shared" si="3"/>
        <v>1.06</v>
      </c>
      <c r="T54" s="3" t="s">
        <v>2002</v>
      </c>
    </row>
    <row r="55" spans="1:20" x14ac:dyDescent="0.3">
      <c r="A55" s="582" t="s">
        <v>1991</v>
      </c>
      <c r="B55" s="582" t="s">
        <v>2047</v>
      </c>
      <c r="C55" s="583">
        <v>94040</v>
      </c>
      <c r="D55" s="529" t="s">
        <v>24</v>
      </c>
      <c r="E55" s="584">
        <v>17.100000000000001</v>
      </c>
      <c r="F55" s="529">
        <f t="shared" si="0"/>
        <v>18.100000000000001</v>
      </c>
      <c r="G55" s="584">
        <v>72</v>
      </c>
      <c r="H55" s="584">
        <v>3.8</v>
      </c>
      <c r="I55" s="584">
        <v>100046</v>
      </c>
      <c r="J55" s="584" t="s">
        <v>2010</v>
      </c>
      <c r="K55" s="204">
        <f t="shared" si="1"/>
        <v>47.5</v>
      </c>
      <c r="L55" s="204">
        <f t="shared" si="2"/>
        <v>48</v>
      </c>
      <c r="M55" s="204">
        <v>48.5</v>
      </c>
      <c r="N55" s="585">
        <v>1.4</v>
      </c>
      <c r="O55" s="586">
        <v>0.75790000000000002</v>
      </c>
      <c r="P55" s="586">
        <v>1.06</v>
      </c>
      <c r="R55" s="528">
        <f t="shared" si="3"/>
        <v>1.06</v>
      </c>
      <c r="T55" s="3" t="s">
        <v>2002</v>
      </c>
    </row>
    <row r="56" spans="1:20" ht="14.4" x14ac:dyDescent="0.3">
      <c r="A56" s="587"/>
    </row>
    <row r="57" spans="1:20" ht="14.4" x14ac:dyDescent="0.3">
      <c r="A57" s="587"/>
    </row>
    <row r="58" spans="1:20" ht="14.4" x14ac:dyDescent="0.3">
      <c r="A58" s="587"/>
    </row>
  </sheetData>
  <protectedRanges>
    <protectedRange password="8F60" sqref="S6" name="Calculations_40"/>
  </protectedRanges>
  <mergeCells count="4">
    <mergeCell ref="D2:E2"/>
    <mergeCell ref="G2:H2"/>
    <mergeCell ref="D3:E3"/>
    <mergeCell ref="G3:H3"/>
  </mergeCells>
  <conditionalFormatting sqref="C4:C6">
    <cfRule type="duplicateValues" dxfId="180" priority="4"/>
  </conditionalFormatting>
  <conditionalFormatting sqref="D4:D6">
    <cfRule type="duplicateValues" dxfId="179" priority="5"/>
  </conditionalFormatting>
  <conditionalFormatting sqref="D1">
    <cfRule type="duplicateValues" dxfId="178" priority="2"/>
  </conditionalFormatting>
  <conditionalFormatting sqref="E1">
    <cfRule type="duplicateValues" dxfId="177" priority="3"/>
  </conditionalFormatting>
  <conditionalFormatting sqref="D2:D3">
    <cfRule type="duplicateValues" dxfId="176" priority="1"/>
  </conditionalFormatting>
  <pageMargins left="0.7" right="0.7" top="0.75" bottom="0.75" header="0.3" footer="0.3"/>
  <pageSetup paperSize="5" scale="45" fitToHeight="100" orientation="landscape" horizontalDpi="200" verticalDpi="200" r:id="rId1"/>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C000"/>
  </sheetPr>
  <dimension ref="A1:T56"/>
  <sheetViews>
    <sheetView zoomScaleNormal="10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22.5546875" style="10" customWidth="1"/>
    <col min="2" max="2" width="41.44140625" style="10" customWidth="1"/>
    <col min="3" max="3" width="27.109375" style="10" bestFit="1" customWidth="1"/>
    <col min="4" max="6" width="10.109375" style="529" bestFit="1" customWidth="1"/>
    <col min="7" max="7" width="8.44140625" style="529" bestFit="1" customWidth="1"/>
    <col min="8" max="8" width="7.44140625" style="529" bestFit="1" customWidth="1"/>
    <col min="9" max="9" width="9.109375" style="529"/>
    <col min="10" max="10" width="31.44140625" style="529" customWidth="1"/>
    <col min="11" max="11" width="23.6640625" style="529" customWidth="1"/>
    <col min="12" max="12" width="21.88671875" style="529" customWidth="1"/>
    <col min="13" max="13" width="20.88671875" style="529" customWidth="1"/>
    <col min="14" max="14" width="10.109375" style="58" bestFit="1" customWidth="1"/>
    <col min="15" max="16" width="8.5546875" style="528" bestFit="1" customWidth="1"/>
    <col min="17" max="17" width="5.88671875" style="529" customWidth="1"/>
    <col min="18" max="18" width="16" style="528" bestFit="1" customWidth="1"/>
    <col min="19" max="19" width="15.88671875" style="528" bestFit="1" customWidth="1"/>
    <col min="20" max="20" width="57.5546875" style="529" customWidth="1"/>
    <col min="21" max="21" width="9.109375" style="10"/>
    <col min="22" max="22" width="35.88671875" style="10" customWidth="1"/>
    <col min="23" max="23" width="9.109375" style="10" customWidth="1"/>
    <col min="24" max="16384" width="9.109375" style="10"/>
  </cols>
  <sheetData>
    <row r="1" spans="1:20" s="3" customFormat="1" x14ac:dyDescent="0.3">
      <c r="A1" s="1"/>
      <c r="B1" s="2" t="s">
        <v>42</v>
      </c>
      <c r="C1" s="2"/>
      <c r="D1" s="2"/>
      <c r="E1" s="26"/>
      <c r="F1" s="26"/>
      <c r="G1" s="26"/>
      <c r="H1" s="26"/>
      <c r="I1" s="26"/>
      <c r="J1" s="26"/>
      <c r="K1" s="26"/>
      <c r="L1" s="26"/>
      <c r="M1" s="26"/>
      <c r="N1" s="27"/>
      <c r="O1" s="28"/>
      <c r="P1" s="28"/>
      <c r="Q1" s="82"/>
      <c r="R1" s="30"/>
      <c r="S1" s="31"/>
      <c r="T1" s="32"/>
    </row>
    <row r="2" spans="1:20" s="3" customFormat="1" x14ac:dyDescent="0.3">
      <c r="A2" s="4"/>
      <c r="B2" s="5" t="s">
        <v>41</v>
      </c>
      <c r="C2" s="5"/>
      <c r="D2" s="5"/>
      <c r="E2" s="33"/>
      <c r="F2" s="34"/>
      <c r="G2" s="34"/>
      <c r="H2" s="34"/>
      <c r="I2" s="34"/>
      <c r="J2" s="34"/>
      <c r="K2" s="34"/>
      <c r="L2" s="34"/>
      <c r="M2" s="34"/>
      <c r="N2" s="35"/>
      <c r="O2" s="36"/>
      <c r="P2" s="36"/>
      <c r="Q2" s="90"/>
      <c r="R2" s="38"/>
      <c r="S2" s="39"/>
      <c r="T2" s="40"/>
    </row>
    <row r="3" spans="1:20" s="3" customFormat="1" x14ac:dyDescent="0.3">
      <c r="A3" s="4"/>
      <c r="B3" s="6" t="s">
        <v>0</v>
      </c>
      <c r="C3" s="6"/>
      <c r="D3" s="6"/>
      <c r="E3" s="41"/>
      <c r="F3" s="42"/>
      <c r="G3" s="42"/>
      <c r="H3" s="42"/>
      <c r="I3" s="42"/>
      <c r="J3" s="42"/>
      <c r="K3" s="42"/>
      <c r="L3" s="42"/>
      <c r="M3" s="42"/>
      <c r="N3" s="43"/>
      <c r="O3" s="44"/>
      <c r="P3" s="44"/>
      <c r="Q3" s="98"/>
      <c r="R3" s="46"/>
      <c r="S3" s="39"/>
      <c r="T3" s="40"/>
    </row>
    <row r="4" spans="1:20" s="3" customFormat="1" ht="14.4" thickBot="1" x14ac:dyDescent="0.35">
      <c r="A4" s="4"/>
      <c r="B4" s="6"/>
      <c r="C4" s="6"/>
      <c r="D4" s="41"/>
      <c r="E4" s="42"/>
      <c r="F4" s="42"/>
      <c r="G4" s="42"/>
      <c r="H4" s="42"/>
      <c r="I4" s="42"/>
      <c r="J4" s="42"/>
      <c r="K4" s="42"/>
      <c r="L4" s="951"/>
      <c r="M4" s="951"/>
      <c r="N4" s="952"/>
      <c r="O4" s="952"/>
      <c r="P4" s="952"/>
      <c r="Q4" s="98"/>
      <c r="R4" s="558"/>
      <c r="S4" s="559"/>
      <c r="T4" s="40"/>
    </row>
    <row r="5" spans="1:20" ht="15.75" customHeight="1" thickBot="1" x14ac:dyDescent="0.35">
      <c r="A5" s="7"/>
      <c r="B5" s="8"/>
      <c r="C5" s="560" t="s">
        <v>1</v>
      </c>
      <c r="D5" s="561"/>
      <c r="E5" s="562"/>
      <c r="F5" s="562"/>
      <c r="G5" s="562"/>
      <c r="H5" s="562"/>
      <c r="I5" s="563"/>
      <c r="J5" s="564"/>
      <c r="K5" s="564"/>
      <c r="L5" s="564"/>
      <c r="M5" s="564"/>
      <c r="N5" s="565"/>
      <c r="O5" s="566"/>
      <c r="P5" s="566"/>
      <c r="Q5" s="567"/>
      <c r="R5" s="568"/>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569"/>
      <c r="R6" s="570" t="s">
        <v>16</v>
      </c>
      <c r="S6" s="571" t="s">
        <v>17</v>
      </c>
      <c r="T6" s="572" t="s">
        <v>7</v>
      </c>
    </row>
    <row r="7" spans="1:20" x14ac:dyDescent="0.3">
      <c r="A7" s="10" t="s">
        <v>1897</v>
      </c>
      <c r="B7" s="10" t="s">
        <v>1898</v>
      </c>
      <c r="C7" s="573" t="s">
        <v>1899</v>
      </c>
      <c r="D7" s="529" t="s">
        <v>24</v>
      </c>
      <c r="E7" s="529">
        <v>49.06</v>
      </c>
      <c r="F7" s="529">
        <v>51.738</v>
      </c>
      <c r="G7" s="529">
        <v>623</v>
      </c>
      <c r="H7" s="529">
        <v>1.26</v>
      </c>
      <c r="I7" s="529">
        <v>100332</v>
      </c>
      <c r="J7" s="529" t="s">
        <v>1900</v>
      </c>
      <c r="K7" s="267">
        <v>45</v>
      </c>
      <c r="L7" s="204"/>
      <c r="M7" s="204"/>
      <c r="N7" s="324">
        <v>7.36</v>
      </c>
      <c r="O7" s="574">
        <v>0.46860000000000002</v>
      </c>
      <c r="P7" s="323">
        <v>3.45</v>
      </c>
      <c r="R7" s="323">
        <v>3.45</v>
      </c>
      <c r="S7" s="323"/>
      <c r="T7" s="267">
        <v>41.25</v>
      </c>
    </row>
    <row r="8" spans="1:20" x14ac:dyDescent="0.3">
      <c r="A8" s="10" t="s">
        <v>1897</v>
      </c>
      <c r="B8" s="10" t="s">
        <v>1901</v>
      </c>
      <c r="C8" s="573">
        <v>195823917500</v>
      </c>
      <c r="D8" s="529" t="s">
        <v>24</v>
      </c>
      <c r="E8" s="529">
        <v>40.32</v>
      </c>
      <c r="F8" s="529">
        <v>42.32</v>
      </c>
      <c r="G8" s="529">
        <v>512</v>
      </c>
      <c r="H8" s="529">
        <v>1.26</v>
      </c>
      <c r="I8" s="529">
        <v>100332</v>
      </c>
      <c r="J8" s="529" t="s">
        <v>1900</v>
      </c>
      <c r="K8" s="267">
        <v>35.83</v>
      </c>
      <c r="L8" s="204"/>
      <c r="M8" s="204"/>
      <c r="N8" s="324">
        <v>6.05</v>
      </c>
      <c r="O8" s="323">
        <v>0.46860000000000002</v>
      </c>
      <c r="P8" s="323">
        <v>2.84</v>
      </c>
      <c r="R8" s="323">
        <v>2.84</v>
      </c>
      <c r="S8" s="323"/>
      <c r="T8" s="267">
        <v>36.54</v>
      </c>
    </row>
    <row r="9" spans="1:20" x14ac:dyDescent="0.3">
      <c r="A9" s="10" t="s">
        <v>1897</v>
      </c>
      <c r="B9" s="10" t="s">
        <v>1902</v>
      </c>
      <c r="C9" s="573">
        <v>195823922400</v>
      </c>
      <c r="D9" s="529" t="s">
        <v>24</v>
      </c>
      <c r="E9" s="529">
        <v>41.6</v>
      </c>
      <c r="F9" s="529">
        <v>43.905000000000001</v>
      </c>
      <c r="G9" s="529">
        <v>512</v>
      </c>
      <c r="H9" s="529">
        <v>1.3</v>
      </c>
      <c r="I9" s="529">
        <v>100332</v>
      </c>
      <c r="J9" s="529" t="s">
        <v>1900</v>
      </c>
      <c r="K9" s="267">
        <v>35.549999999999997</v>
      </c>
      <c r="L9" s="204"/>
      <c r="M9" s="204"/>
      <c r="N9" s="324">
        <v>5.41</v>
      </c>
      <c r="O9" s="323">
        <v>0.46860000000000002</v>
      </c>
      <c r="P9" s="323">
        <v>2.54</v>
      </c>
      <c r="R9" s="323">
        <v>2.54</v>
      </c>
      <c r="S9" s="323"/>
      <c r="T9" s="267">
        <v>34.22</v>
      </c>
    </row>
    <row r="10" spans="1:20" x14ac:dyDescent="0.3">
      <c r="A10" s="10" t="s">
        <v>1897</v>
      </c>
      <c r="B10" s="10" t="s">
        <v>1903</v>
      </c>
      <c r="C10" s="573">
        <v>195823970900</v>
      </c>
      <c r="D10" s="529" t="s">
        <v>24</v>
      </c>
      <c r="E10" s="529">
        <v>6.25</v>
      </c>
      <c r="F10" s="529">
        <v>7.25</v>
      </c>
      <c r="G10" s="529">
        <v>100</v>
      </c>
      <c r="H10" s="529">
        <v>1</v>
      </c>
      <c r="I10" s="529">
        <v>100332</v>
      </c>
      <c r="J10" s="529" t="s">
        <v>1900</v>
      </c>
      <c r="K10" s="267">
        <v>8.56</v>
      </c>
      <c r="L10" s="204"/>
      <c r="M10" s="204"/>
      <c r="N10" s="324">
        <v>1.56</v>
      </c>
      <c r="O10" s="323">
        <v>0.46860000000000002</v>
      </c>
      <c r="P10" s="323">
        <v>0.73</v>
      </c>
      <c r="R10" s="323">
        <v>0.73</v>
      </c>
      <c r="S10" s="323"/>
      <c r="T10" s="267"/>
    </row>
    <row r="11" spans="1:20" x14ac:dyDescent="0.3">
      <c r="A11" s="10" t="s">
        <v>1897</v>
      </c>
      <c r="B11" s="10" t="s">
        <v>1904</v>
      </c>
      <c r="C11" s="573" t="s">
        <v>1905</v>
      </c>
      <c r="D11" s="529" t="s">
        <v>24</v>
      </c>
      <c r="E11" s="529">
        <v>42.74</v>
      </c>
      <c r="F11" s="529">
        <v>45.999000000000002</v>
      </c>
      <c r="G11" s="529">
        <v>1140</v>
      </c>
      <c r="H11" s="529">
        <v>0.6</v>
      </c>
      <c r="I11" s="529">
        <v>100332</v>
      </c>
      <c r="J11" s="529" t="s">
        <v>1900</v>
      </c>
      <c r="K11" s="267">
        <v>30</v>
      </c>
      <c r="L11" s="204"/>
      <c r="M11" s="204"/>
      <c r="N11" s="324">
        <v>9.83</v>
      </c>
      <c r="O11" s="323">
        <v>0.46860000000000002</v>
      </c>
      <c r="P11" s="323">
        <v>4.6100000000000003</v>
      </c>
      <c r="R11" s="323">
        <v>4.6100000000000003</v>
      </c>
      <c r="S11" s="323"/>
      <c r="T11" s="525"/>
    </row>
    <row r="12" spans="1:20" x14ac:dyDescent="0.3">
      <c r="A12" s="10" t="s">
        <v>1897</v>
      </c>
      <c r="B12" s="10" t="s">
        <v>1906</v>
      </c>
      <c r="C12" s="573">
        <v>130000029200</v>
      </c>
      <c r="D12" s="529" t="s">
        <v>24</v>
      </c>
      <c r="E12" s="529">
        <v>5.25</v>
      </c>
      <c r="F12" s="529">
        <v>6.45</v>
      </c>
      <c r="G12" s="529">
        <v>200</v>
      </c>
      <c r="H12" s="529">
        <v>0.42</v>
      </c>
      <c r="I12" s="529">
        <v>100332</v>
      </c>
      <c r="J12" s="529" t="s">
        <v>1900</v>
      </c>
      <c r="K12" s="267">
        <v>12.35</v>
      </c>
      <c r="L12" s="204"/>
      <c r="M12" s="204"/>
      <c r="N12" s="324">
        <v>0.71</v>
      </c>
      <c r="O12" s="323">
        <v>0.46860000000000002</v>
      </c>
      <c r="P12" s="323">
        <v>0.33</v>
      </c>
      <c r="R12" s="323">
        <v>0.33</v>
      </c>
      <c r="S12" s="323"/>
      <c r="T12" s="267"/>
    </row>
    <row r="13" spans="1:20" x14ac:dyDescent="0.3">
      <c r="A13" s="10" t="s">
        <v>1897</v>
      </c>
      <c r="B13" s="10" t="s">
        <v>1907</v>
      </c>
      <c r="C13" s="573" t="s">
        <v>1908</v>
      </c>
      <c r="D13" s="529" t="s">
        <v>24</v>
      </c>
      <c r="E13" s="529">
        <v>29.76</v>
      </c>
      <c r="F13" s="529">
        <v>33.796999999999997</v>
      </c>
      <c r="G13" s="529">
        <v>500</v>
      </c>
      <c r="H13" s="529">
        <v>0.95</v>
      </c>
      <c r="I13" s="529">
        <v>100332</v>
      </c>
      <c r="J13" s="529" t="s">
        <v>1900</v>
      </c>
      <c r="K13" s="267">
        <v>35.94</v>
      </c>
      <c r="L13" s="204"/>
      <c r="M13" s="204"/>
      <c r="N13" s="324">
        <v>6.47</v>
      </c>
      <c r="O13" s="323">
        <v>0.46860000000000002</v>
      </c>
      <c r="P13" s="323">
        <v>3.03</v>
      </c>
      <c r="R13" s="323">
        <v>3.03</v>
      </c>
      <c r="S13" s="323"/>
      <c r="T13" s="267"/>
    </row>
    <row r="14" spans="1:20" x14ac:dyDescent="0.3">
      <c r="A14" s="10" t="s">
        <v>1897</v>
      </c>
      <c r="B14" s="10" t="s">
        <v>1909</v>
      </c>
      <c r="C14" s="573" t="s">
        <v>1910</v>
      </c>
      <c r="D14" s="529" t="s">
        <v>24</v>
      </c>
      <c r="E14" s="529">
        <v>39.380000000000003</v>
      </c>
      <c r="F14" s="529">
        <v>44.81</v>
      </c>
      <c r="G14" s="529">
        <v>605</v>
      </c>
      <c r="H14" s="529">
        <v>1.04</v>
      </c>
      <c r="I14" s="529">
        <v>100332</v>
      </c>
      <c r="J14" s="529" t="s">
        <v>1900</v>
      </c>
      <c r="K14" s="267">
        <v>22</v>
      </c>
      <c r="L14" s="204"/>
      <c r="M14" s="204"/>
      <c r="N14" s="324">
        <v>3.27</v>
      </c>
      <c r="O14" s="323">
        <v>0.46860000000000002</v>
      </c>
      <c r="P14" s="323">
        <v>1.53</v>
      </c>
      <c r="R14" s="323">
        <v>1.53</v>
      </c>
      <c r="S14" s="323"/>
      <c r="T14" s="267"/>
    </row>
    <row r="15" spans="1:20" x14ac:dyDescent="0.3">
      <c r="A15" s="10" t="s">
        <v>1897</v>
      </c>
      <c r="B15" s="10" t="s">
        <v>1907</v>
      </c>
      <c r="C15" s="573">
        <v>130002030400</v>
      </c>
      <c r="D15" s="529" t="s">
        <v>24</v>
      </c>
      <c r="E15" s="529">
        <v>17.850000000000001</v>
      </c>
      <c r="F15" s="529">
        <v>21.253</v>
      </c>
      <c r="G15" s="529">
        <v>300</v>
      </c>
      <c r="H15" s="529">
        <v>0.95</v>
      </c>
      <c r="I15" s="529">
        <v>100332</v>
      </c>
      <c r="J15" s="529" t="s">
        <v>1900</v>
      </c>
      <c r="K15" s="267">
        <v>35.94</v>
      </c>
      <c r="L15" s="204"/>
      <c r="M15" s="204"/>
      <c r="N15" s="324">
        <v>3.88</v>
      </c>
      <c r="O15" s="323">
        <v>0.46860000000000002</v>
      </c>
      <c r="P15" s="323">
        <v>1.82</v>
      </c>
      <c r="R15" s="323">
        <v>1.82</v>
      </c>
      <c r="S15" s="323"/>
      <c r="T15" s="267"/>
    </row>
    <row r="16" spans="1:20" x14ac:dyDescent="0.3">
      <c r="A16" s="10" t="s">
        <v>1897</v>
      </c>
      <c r="B16" s="10" t="s">
        <v>1911</v>
      </c>
      <c r="C16" s="573" t="s">
        <v>1912</v>
      </c>
      <c r="D16" s="529" t="s">
        <v>24</v>
      </c>
      <c r="E16" s="529">
        <v>38.25</v>
      </c>
      <c r="F16" s="529">
        <v>43.497</v>
      </c>
      <c r="G16" s="529">
        <v>144</v>
      </c>
      <c r="H16" s="529">
        <v>4.25</v>
      </c>
      <c r="I16" s="529">
        <v>100332</v>
      </c>
      <c r="J16" s="529" t="s">
        <v>1900</v>
      </c>
      <c r="K16" s="267">
        <v>26</v>
      </c>
      <c r="L16" s="204"/>
      <c r="M16" s="204"/>
      <c r="N16" s="324">
        <v>6.75</v>
      </c>
      <c r="O16" s="323">
        <v>0.46860000000000002</v>
      </c>
      <c r="P16" s="323">
        <v>3.16</v>
      </c>
      <c r="R16" s="323">
        <v>3.16</v>
      </c>
      <c r="S16" s="323"/>
      <c r="T16" s="267"/>
    </row>
    <row r="17" spans="1:20" x14ac:dyDescent="0.3">
      <c r="A17" s="10" t="s">
        <v>1897</v>
      </c>
      <c r="B17" s="10" t="s">
        <v>1913</v>
      </c>
      <c r="C17" s="573" t="s">
        <v>1914</v>
      </c>
      <c r="D17" s="529" t="s">
        <v>24</v>
      </c>
      <c r="E17" s="529">
        <v>6.25</v>
      </c>
      <c r="F17" s="529">
        <v>7</v>
      </c>
      <c r="G17" s="529">
        <v>100</v>
      </c>
      <c r="H17" s="529">
        <v>1</v>
      </c>
      <c r="I17" s="529">
        <v>100332</v>
      </c>
      <c r="J17" s="529" t="s">
        <v>1900</v>
      </c>
      <c r="K17" s="267">
        <v>16.14</v>
      </c>
      <c r="L17" s="204"/>
      <c r="M17" s="204"/>
      <c r="N17" s="324">
        <v>0.84</v>
      </c>
      <c r="O17" s="323">
        <v>0.46860000000000002</v>
      </c>
      <c r="P17" s="323">
        <v>0.39</v>
      </c>
      <c r="R17" s="323">
        <v>0.39</v>
      </c>
      <c r="S17" s="323"/>
      <c r="T17" s="267"/>
    </row>
    <row r="18" spans="1:20" x14ac:dyDescent="0.3">
      <c r="A18" s="10" t="s">
        <v>1897</v>
      </c>
      <c r="B18" s="10" t="s">
        <v>1915</v>
      </c>
      <c r="C18" s="573" t="s">
        <v>1916</v>
      </c>
      <c r="D18" s="529" t="s">
        <v>24</v>
      </c>
      <c r="E18" s="529">
        <v>38.25</v>
      </c>
      <c r="F18" s="529">
        <v>43.497</v>
      </c>
      <c r="G18" s="529">
        <v>144</v>
      </c>
      <c r="H18" s="529">
        <v>4.25</v>
      </c>
      <c r="I18" s="529">
        <v>100332</v>
      </c>
      <c r="J18" s="529" t="s">
        <v>1900</v>
      </c>
      <c r="K18" s="267">
        <v>24.97</v>
      </c>
      <c r="L18" s="204"/>
      <c r="M18" s="204"/>
      <c r="N18" s="324">
        <v>6.75</v>
      </c>
      <c r="O18" s="323">
        <v>0.46860000000000002</v>
      </c>
      <c r="P18" s="323">
        <v>3.16</v>
      </c>
      <c r="R18" s="323">
        <v>3.16</v>
      </c>
      <c r="S18" s="323"/>
      <c r="T18" s="267"/>
    </row>
    <row r="19" spans="1:20" x14ac:dyDescent="0.3">
      <c r="A19" s="10" t="s">
        <v>1897</v>
      </c>
      <c r="B19" s="10" t="s">
        <v>1917</v>
      </c>
      <c r="C19" s="573" t="s">
        <v>1918</v>
      </c>
      <c r="D19" s="529" t="s">
        <v>24</v>
      </c>
      <c r="E19" s="529">
        <v>29</v>
      </c>
      <c r="F19" s="529">
        <v>29.762</v>
      </c>
      <c r="G19" s="529">
        <v>464</v>
      </c>
      <c r="H19" s="529">
        <v>1</v>
      </c>
      <c r="I19" s="529">
        <v>100332</v>
      </c>
      <c r="J19" s="529" t="s">
        <v>1900</v>
      </c>
      <c r="K19" s="267">
        <v>30.86</v>
      </c>
      <c r="L19" s="204"/>
      <c r="M19" s="204"/>
      <c r="N19" s="324">
        <v>4.83</v>
      </c>
      <c r="O19" s="323">
        <v>0.46860000000000002</v>
      </c>
      <c r="P19" s="323">
        <v>2.2599999999999998</v>
      </c>
      <c r="R19" s="323">
        <v>2.2599999999999998</v>
      </c>
      <c r="S19" s="323"/>
      <c r="T19" s="267"/>
    </row>
    <row r="20" spans="1:20" x14ac:dyDescent="0.3">
      <c r="A20" s="10" t="s">
        <v>1897</v>
      </c>
      <c r="B20" s="10" t="s">
        <v>1919</v>
      </c>
      <c r="C20" s="573" t="s">
        <v>1920</v>
      </c>
      <c r="D20" s="529" t="s">
        <v>24</v>
      </c>
      <c r="E20" s="529">
        <v>28.5</v>
      </c>
      <c r="F20" s="529">
        <v>29.1</v>
      </c>
      <c r="G20" s="529">
        <v>760</v>
      </c>
      <c r="H20" s="529">
        <v>0.6</v>
      </c>
      <c r="I20" s="529">
        <v>100332</v>
      </c>
      <c r="J20" s="529" t="s">
        <v>1900</v>
      </c>
      <c r="K20" s="267">
        <v>16.5</v>
      </c>
      <c r="L20" s="204"/>
      <c r="M20" s="204"/>
      <c r="N20" s="324">
        <v>6.46</v>
      </c>
      <c r="O20" s="323">
        <v>0.46860000000000002</v>
      </c>
      <c r="P20" s="323">
        <v>3.03</v>
      </c>
      <c r="R20" s="323">
        <v>3.03</v>
      </c>
      <c r="S20" s="323"/>
      <c r="T20" s="267"/>
    </row>
    <row r="21" spans="1:20" x14ac:dyDescent="0.3">
      <c r="A21" s="10" t="s">
        <v>1897</v>
      </c>
      <c r="B21" s="10" t="s">
        <v>1921</v>
      </c>
      <c r="C21" s="573" t="s">
        <v>1922</v>
      </c>
      <c r="D21" s="529" t="s">
        <v>24</v>
      </c>
      <c r="E21" s="529">
        <v>28.5</v>
      </c>
      <c r="F21" s="529">
        <v>30.009</v>
      </c>
      <c r="G21" s="529">
        <v>760</v>
      </c>
      <c r="H21" s="529">
        <v>0.6</v>
      </c>
      <c r="I21" s="529">
        <v>100332</v>
      </c>
      <c r="J21" s="529" t="s">
        <v>1900</v>
      </c>
      <c r="K21" s="267">
        <v>14.7</v>
      </c>
      <c r="L21" s="204"/>
      <c r="M21" s="204"/>
      <c r="N21" s="324">
        <v>6.2</v>
      </c>
      <c r="O21" s="323">
        <v>0.46860000000000002</v>
      </c>
      <c r="P21" s="323">
        <v>2.91</v>
      </c>
      <c r="R21" s="323">
        <v>2.91</v>
      </c>
      <c r="S21" s="323"/>
      <c r="T21" s="267"/>
    </row>
    <row r="22" spans="1:20" x14ac:dyDescent="0.3">
      <c r="A22" s="10" t="s">
        <v>1897</v>
      </c>
      <c r="B22" s="10" t="s">
        <v>1923</v>
      </c>
      <c r="C22" s="573" t="s">
        <v>1924</v>
      </c>
      <c r="D22" s="529" t="s">
        <v>24</v>
      </c>
      <c r="E22" s="529">
        <v>42.75</v>
      </c>
      <c r="F22" s="529">
        <v>47.75</v>
      </c>
      <c r="G22" s="529">
        <v>1140</v>
      </c>
      <c r="H22" s="529">
        <v>0.6</v>
      </c>
      <c r="I22" s="529">
        <v>100332</v>
      </c>
      <c r="J22" s="529" t="s">
        <v>1900</v>
      </c>
      <c r="K22" s="267">
        <v>21.52</v>
      </c>
      <c r="L22" s="204"/>
      <c r="M22" s="204"/>
      <c r="N22" s="324">
        <v>9.3000000000000007</v>
      </c>
      <c r="O22" s="323">
        <v>0.46860000000000002</v>
      </c>
      <c r="P22" s="323">
        <v>4.3600000000000003</v>
      </c>
      <c r="R22" s="323">
        <v>4.3600000000000003</v>
      </c>
      <c r="S22" s="323"/>
      <c r="T22" s="267"/>
    </row>
    <row r="23" spans="1:20" x14ac:dyDescent="0.3">
      <c r="A23" s="10" t="s">
        <v>1897</v>
      </c>
      <c r="B23" s="10" t="s">
        <v>1925</v>
      </c>
      <c r="C23" s="573" t="s">
        <v>1926</v>
      </c>
      <c r="D23" s="529" t="s">
        <v>24</v>
      </c>
      <c r="E23" s="529">
        <v>29.8</v>
      </c>
      <c r="F23" s="529">
        <v>32.25</v>
      </c>
      <c r="G23" s="529">
        <v>1500</v>
      </c>
      <c r="H23" s="529">
        <v>0.32</v>
      </c>
      <c r="I23" s="529">
        <v>100332</v>
      </c>
      <c r="J23" s="529" t="s">
        <v>1900</v>
      </c>
      <c r="K23" s="267">
        <v>24.49</v>
      </c>
      <c r="L23" s="204"/>
      <c r="M23" s="204"/>
      <c r="N23" s="324">
        <v>6.6</v>
      </c>
      <c r="O23" s="323">
        <v>0.46860000000000002</v>
      </c>
      <c r="P23" s="323">
        <v>3.09</v>
      </c>
      <c r="R23" s="323">
        <v>3.09</v>
      </c>
      <c r="S23" s="323"/>
      <c r="T23" s="267"/>
    </row>
    <row r="24" spans="1:20" x14ac:dyDescent="0.3">
      <c r="A24" s="10" t="s">
        <v>1897</v>
      </c>
      <c r="B24" s="10" t="s">
        <v>1927</v>
      </c>
      <c r="C24" s="573" t="s">
        <v>1928</v>
      </c>
      <c r="D24" s="529" t="s">
        <v>24</v>
      </c>
      <c r="E24" s="529">
        <v>42.75</v>
      </c>
      <c r="F24" s="529">
        <v>45</v>
      </c>
      <c r="G24" s="529">
        <v>1140</v>
      </c>
      <c r="H24" s="529">
        <v>0.6</v>
      </c>
      <c r="I24" s="529">
        <v>100332</v>
      </c>
      <c r="J24" s="529" t="s">
        <v>1900</v>
      </c>
      <c r="K24" s="267">
        <v>16.38</v>
      </c>
      <c r="L24" s="204"/>
      <c r="M24" s="204"/>
      <c r="N24" s="324">
        <v>9.3000000000000007</v>
      </c>
      <c r="O24" s="323">
        <v>0.46860000000000002</v>
      </c>
      <c r="P24" s="323">
        <v>4.3600000000000003</v>
      </c>
      <c r="R24" s="323">
        <v>4.3600000000000003</v>
      </c>
      <c r="S24" s="323"/>
      <c r="T24" s="267"/>
    </row>
    <row r="25" spans="1:20" x14ac:dyDescent="0.3">
      <c r="A25" s="10" t="s">
        <v>1897</v>
      </c>
      <c r="B25" s="10" t="s">
        <v>1929</v>
      </c>
      <c r="C25" s="573" t="s">
        <v>1930</v>
      </c>
      <c r="D25" s="529" t="s">
        <v>24</v>
      </c>
      <c r="E25" s="529">
        <v>28.5</v>
      </c>
      <c r="F25" s="529">
        <v>29.498000000000001</v>
      </c>
      <c r="G25" s="529">
        <v>760</v>
      </c>
      <c r="H25" s="529">
        <v>0.6</v>
      </c>
      <c r="I25" s="529">
        <v>100332</v>
      </c>
      <c r="J25" s="529" t="s">
        <v>1900</v>
      </c>
      <c r="K25" s="267">
        <v>14.6</v>
      </c>
      <c r="L25" s="204"/>
      <c r="M25" s="204"/>
      <c r="N25" s="324">
        <v>6.2</v>
      </c>
      <c r="O25" s="323">
        <v>0.46860000000000002</v>
      </c>
      <c r="P25" s="323">
        <v>2.91</v>
      </c>
      <c r="R25" s="323">
        <v>2.91</v>
      </c>
      <c r="S25" s="323"/>
      <c r="T25" s="267"/>
    </row>
    <row r="26" spans="1:20" x14ac:dyDescent="0.3">
      <c r="A26" s="10" t="s">
        <v>1897</v>
      </c>
      <c r="B26" s="10" t="s">
        <v>1931</v>
      </c>
      <c r="C26" s="573" t="s">
        <v>1932</v>
      </c>
      <c r="D26" s="529" t="s">
        <v>24</v>
      </c>
      <c r="E26" s="529">
        <v>28.5</v>
      </c>
      <c r="F26" s="529">
        <v>28.6</v>
      </c>
      <c r="G26" s="529">
        <v>760</v>
      </c>
      <c r="H26" s="529">
        <v>0.6</v>
      </c>
      <c r="I26" s="529">
        <v>100332</v>
      </c>
      <c r="J26" s="529" t="s">
        <v>1900</v>
      </c>
      <c r="K26" s="267">
        <v>22.59</v>
      </c>
      <c r="L26" s="204"/>
      <c r="M26" s="204"/>
      <c r="N26" s="324">
        <v>5.99</v>
      </c>
      <c r="O26" s="323">
        <v>0.46860000000000002</v>
      </c>
      <c r="P26" s="323">
        <v>2.81</v>
      </c>
      <c r="R26" s="323">
        <v>2.81</v>
      </c>
      <c r="S26" s="323"/>
      <c r="T26" s="267"/>
    </row>
    <row r="27" spans="1:20" x14ac:dyDescent="0.3">
      <c r="A27" s="10" t="s">
        <v>1897</v>
      </c>
      <c r="B27" s="10" t="s">
        <v>1933</v>
      </c>
      <c r="C27" s="573" t="s">
        <v>1934</v>
      </c>
      <c r="D27" s="529" t="s">
        <v>24</v>
      </c>
      <c r="E27" s="529">
        <v>42.75</v>
      </c>
      <c r="F27" s="529">
        <v>44.899000000000001</v>
      </c>
      <c r="G27" s="529">
        <v>1141</v>
      </c>
      <c r="H27" s="529">
        <v>0.59950000000000003</v>
      </c>
      <c r="I27" s="529">
        <v>100332</v>
      </c>
      <c r="J27" s="529" t="s">
        <v>1900</v>
      </c>
      <c r="K27" s="267">
        <v>19.96</v>
      </c>
      <c r="L27" s="204"/>
      <c r="M27" s="204"/>
      <c r="N27" s="324">
        <v>9.84</v>
      </c>
      <c r="O27" s="323">
        <v>0.46860000000000002</v>
      </c>
      <c r="P27" s="323">
        <v>4.6100000000000003</v>
      </c>
      <c r="R27" s="323">
        <v>4.6100000000000003</v>
      </c>
      <c r="S27" s="323"/>
      <c r="T27" s="267"/>
    </row>
    <row r="28" spans="1:20" x14ac:dyDescent="0.3">
      <c r="A28" s="10" t="s">
        <v>1897</v>
      </c>
      <c r="B28" s="10" t="s">
        <v>1935</v>
      </c>
      <c r="C28" s="573" t="s">
        <v>1936</v>
      </c>
      <c r="D28" s="529" t="s">
        <v>24</v>
      </c>
      <c r="E28" s="529">
        <v>28.5</v>
      </c>
      <c r="F28" s="529">
        <v>29.751000000000001</v>
      </c>
      <c r="G28" s="529">
        <v>760</v>
      </c>
      <c r="H28" s="529">
        <v>0.59960000000000002</v>
      </c>
      <c r="I28" s="529">
        <v>100332</v>
      </c>
      <c r="J28" s="529" t="s">
        <v>1900</v>
      </c>
      <c r="K28" s="267">
        <v>18.11</v>
      </c>
      <c r="L28" s="204"/>
      <c r="M28" s="204"/>
      <c r="N28" s="324">
        <v>6.55</v>
      </c>
      <c r="O28" s="323">
        <v>0.46860000000000002</v>
      </c>
      <c r="P28" s="323">
        <v>3.07</v>
      </c>
      <c r="R28" s="323">
        <v>3.07</v>
      </c>
      <c r="S28" s="323"/>
      <c r="T28" s="267"/>
    </row>
    <row r="29" spans="1:20" x14ac:dyDescent="0.3">
      <c r="A29" s="10" t="s">
        <v>1897</v>
      </c>
      <c r="B29" s="10" t="s">
        <v>1937</v>
      </c>
      <c r="C29" s="573" t="s">
        <v>1938</v>
      </c>
      <c r="D29" s="529" t="s">
        <v>24</v>
      </c>
      <c r="E29" s="529">
        <v>7.5</v>
      </c>
      <c r="F29" s="529">
        <v>9.4849999999999994</v>
      </c>
      <c r="G29" s="529">
        <v>60</v>
      </c>
      <c r="H29" s="529">
        <v>2</v>
      </c>
      <c r="I29" s="529">
        <v>100332</v>
      </c>
      <c r="J29" s="529" t="s">
        <v>1900</v>
      </c>
      <c r="K29" s="267">
        <v>12</v>
      </c>
      <c r="L29" s="204"/>
      <c r="M29" s="204"/>
      <c r="N29" s="324">
        <v>1.23</v>
      </c>
      <c r="O29" s="323">
        <v>0.46860000000000002</v>
      </c>
      <c r="P29" s="323">
        <v>0.57999999999999996</v>
      </c>
      <c r="R29" s="323">
        <v>0.57999999999999996</v>
      </c>
      <c r="S29" s="323"/>
      <c r="T29" s="267"/>
    </row>
    <row r="30" spans="1:20" x14ac:dyDescent="0.3">
      <c r="A30" s="10" t="s">
        <v>1897</v>
      </c>
      <c r="B30" s="10" t="s">
        <v>1939</v>
      </c>
      <c r="C30" s="573" t="s">
        <v>1940</v>
      </c>
      <c r="D30" s="529" t="s">
        <v>24</v>
      </c>
      <c r="E30" s="529">
        <v>7.5</v>
      </c>
      <c r="F30" s="529">
        <v>8.51</v>
      </c>
      <c r="G30" s="529">
        <v>60</v>
      </c>
      <c r="H30" s="529">
        <v>2</v>
      </c>
      <c r="I30" s="529">
        <v>100332</v>
      </c>
      <c r="J30" s="529" t="s">
        <v>1900</v>
      </c>
      <c r="K30" s="267">
        <v>18.29</v>
      </c>
      <c r="L30" s="204"/>
      <c r="M30" s="204"/>
      <c r="N30" s="324">
        <v>0.62</v>
      </c>
      <c r="O30" s="323">
        <v>0.46860000000000002</v>
      </c>
      <c r="P30" s="323">
        <v>0.28999999999999998</v>
      </c>
      <c r="R30" s="323">
        <v>0.28999999999999998</v>
      </c>
      <c r="S30" s="323"/>
      <c r="T30" s="267"/>
    </row>
    <row r="31" spans="1:20" x14ac:dyDescent="0.3">
      <c r="A31" s="10" t="s">
        <v>1897</v>
      </c>
      <c r="B31" s="10" t="s">
        <v>1941</v>
      </c>
      <c r="C31" s="573" t="s">
        <v>1942</v>
      </c>
      <c r="D31" s="529" t="s">
        <v>24</v>
      </c>
      <c r="E31" s="529">
        <v>7.5</v>
      </c>
      <c r="F31" s="529">
        <v>8.51</v>
      </c>
      <c r="G31" s="529">
        <v>60</v>
      </c>
      <c r="H31" s="529">
        <v>2</v>
      </c>
      <c r="I31" s="529">
        <v>100332</v>
      </c>
      <c r="J31" s="529" t="s">
        <v>1900</v>
      </c>
      <c r="K31" s="267">
        <v>14</v>
      </c>
      <c r="L31" s="204"/>
      <c r="M31" s="204"/>
      <c r="N31" s="324">
        <v>1.61</v>
      </c>
      <c r="O31" s="323">
        <v>0.46860000000000002</v>
      </c>
      <c r="P31" s="323">
        <v>0.75</v>
      </c>
      <c r="R31" s="323">
        <v>0.75</v>
      </c>
      <c r="S31" s="323"/>
      <c r="T31" s="267"/>
    </row>
    <row r="32" spans="1:20" x14ac:dyDescent="0.3">
      <c r="A32" s="10" t="s">
        <v>1897</v>
      </c>
      <c r="B32" s="10" t="s">
        <v>1943</v>
      </c>
      <c r="C32" s="573" t="s">
        <v>1944</v>
      </c>
      <c r="D32" s="529" t="s">
        <v>24</v>
      </c>
      <c r="E32" s="529">
        <v>4</v>
      </c>
      <c r="F32" s="529">
        <v>4.8499999999999996</v>
      </c>
      <c r="G32" s="529">
        <v>200</v>
      </c>
      <c r="H32" s="529">
        <v>0.32</v>
      </c>
      <c r="I32" s="529">
        <v>100332</v>
      </c>
      <c r="J32" s="529" t="s">
        <v>1900</v>
      </c>
      <c r="K32" s="267">
        <v>9.3000000000000007</v>
      </c>
      <c r="L32" s="204"/>
      <c r="M32" s="204"/>
      <c r="N32" s="324">
        <v>0.76</v>
      </c>
      <c r="O32" s="323">
        <v>0.46860000000000002</v>
      </c>
      <c r="P32" s="323">
        <v>0.36</v>
      </c>
      <c r="R32" s="323">
        <v>0.36</v>
      </c>
      <c r="S32" s="323"/>
      <c r="T32" s="267"/>
    </row>
    <row r="33" spans="1:20" x14ac:dyDescent="0.3">
      <c r="A33" s="10" t="s">
        <v>1897</v>
      </c>
      <c r="B33" s="10" t="s">
        <v>1945</v>
      </c>
      <c r="C33" s="573" t="s">
        <v>1946</v>
      </c>
      <c r="D33" s="529" t="s">
        <v>24</v>
      </c>
      <c r="E33" s="529">
        <v>5.29</v>
      </c>
      <c r="F33" s="529">
        <v>6</v>
      </c>
      <c r="G33" s="529">
        <v>200</v>
      </c>
      <c r="H33" s="529">
        <v>0.42</v>
      </c>
      <c r="I33" s="529">
        <v>100332</v>
      </c>
      <c r="J33" s="529" t="s">
        <v>1900</v>
      </c>
      <c r="K33" s="267">
        <v>11.4</v>
      </c>
      <c r="L33" s="204"/>
      <c r="M33" s="204"/>
      <c r="N33" s="324">
        <v>1.01</v>
      </c>
      <c r="O33" s="323">
        <v>0.46860000000000002</v>
      </c>
      <c r="P33" s="323">
        <v>0.47</v>
      </c>
      <c r="R33" s="323">
        <v>0.47</v>
      </c>
      <c r="S33" s="323"/>
      <c r="T33" s="267"/>
    </row>
    <row r="34" spans="1:20" x14ac:dyDescent="0.3">
      <c r="A34" s="10" t="s">
        <v>1897</v>
      </c>
      <c r="B34" s="10" t="s">
        <v>1947</v>
      </c>
      <c r="C34" s="573" t="s">
        <v>1948</v>
      </c>
      <c r="D34" s="529" t="s">
        <v>24</v>
      </c>
      <c r="E34" s="529">
        <v>42</v>
      </c>
      <c r="F34" s="529">
        <v>42.107999999999997</v>
      </c>
      <c r="G34" s="529">
        <v>672</v>
      </c>
      <c r="H34" s="529">
        <v>1</v>
      </c>
      <c r="I34" s="529">
        <v>100332</v>
      </c>
      <c r="J34" s="529" t="s">
        <v>1900</v>
      </c>
      <c r="K34" s="267">
        <v>31.93</v>
      </c>
      <c r="L34" s="204"/>
      <c r="M34" s="204"/>
      <c r="N34" s="324">
        <v>4.9000000000000004</v>
      </c>
      <c r="O34" s="323">
        <v>0.46860000000000002</v>
      </c>
      <c r="P34" s="323">
        <v>2.2999999999999998</v>
      </c>
      <c r="R34" s="323">
        <v>2.2999999999999998</v>
      </c>
      <c r="S34" s="323"/>
      <c r="T34" s="267"/>
    </row>
    <row r="35" spans="1:20" x14ac:dyDescent="0.3">
      <c r="A35" s="10" t="s">
        <v>1897</v>
      </c>
      <c r="B35" s="10" t="s">
        <v>1949</v>
      </c>
      <c r="C35" s="573" t="s">
        <v>1950</v>
      </c>
      <c r="D35" s="529" t="s">
        <v>24</v>
      </c>
      <c r="E35" s="529">
        <v>19.84</v>
      </c>
      <c r="F35" s="529">
        <v>21.495000000000001</v>
      </c>
      <c r="G35" s="529">
        <v>1000</v>
      </c>
      <c r="H35" s="529">
        <v>0.32</v>
      </c>
      <c r="I35" s="529">
        <v>100332</v>
      </c>
      <c r="J35" s="529" t="s">
        <v>1900</v>
      </c>
      <c r="K35" s="267">
        <v>15.82</v>
      </c>
      <c r="L35" s="204"/>
      <c r="M35" s="204"/>
      <c r="N35" s="324">
        <v>4.49</v>
      </c>
      <c r="O35" s="323">
        <v>0.46860000000000002</v>
      </c>
      <c r="P35" s="323">
        <v>2.1</v>
      </c>
      <c r="R35" s="323">
        <v>2.1</v>
      </c>
      <c r="S35" s="323"/>
      <c r="T35" s="267"/>
    </row>
    <row r="36" spans="1:20" x14ac:dyDescent="0.3">
      <c r="A36" s="10" t="s">
        <v>1897</v>
      </c>
      <c r="B36" s="10" t="s">
        <v>1951</v>
      </c>
      <c r="C36" s="573" t="s">
        <v>1952</v>
      </c>
      <c r="D36" s="529" t="s">
        <v>24</v>
      </c>
      <c r="E36" s="529">
        <v>19.8</v>
      </c>
      <c r="F36" s="529">
        <v>21.605</v>
      </c>
      <c r="G36" s="529">
        <v>1000</v>
      </c>
      <c r="H36" s="529">
        <v>0.32</v>
      </c>
      <c r="I36" s="529">
        <v>100332</v>
      </c>
      <c r="J36" s="529" t="s">
        <v>1900</v>
      </c>
      <c r="K36" s="267">
        <v>14.55</v>
      </c>
      <c r="L36" s="204"/>
      <c r="M36" s="204"/>
      <c r="N36" s="324">
        <v>4.38</v>
      </c>
      <c r="O36" s="323">
        <v>0.46860000000000002</v>
      </c>
      <c r="P36" s="323">
        <v>2.0499999999999998</v>
      </c>
      <c r="R36" s="323">
        <v>2.0499999999999998</v>
      </c>
      <c r="S36" s="323"/>
      <c r="T36" s="267"/>
    </row>
    <row r="37" spans="1:20" x14ac:dyDescent="0.3">
      <c r="A37" s="10" t="s">
        <v>1897</v>
      </c>
      <c r="B37" s="10" t="s">
        <v>1953</v>
      </c>
      <c r="C37" s="573" t="s">
        <v>1954</v>
      </c>
      <c r="D37" s="529" t="s">
        <v>24</v>
      </c>
      <c r="E37" s="529">
        <v>39.380000000000003</v>
      </c>
      <c r="F37" s="529">
        <v>43.12</v>
      </c>
      <c r="G37" s="529">
        <v>572</v>
      </c>
      <c r="H37" s="529">
        <v>1.1000000000000001</v>
      </c>
      <c r="I37" s="529">
        <v>100332</v>
      </c>
      <c r="J37" s="529" t="s">
        <v>1900</v>
      </c>
      <c r="K37" s="267">
        <v>22.55</v>
      </c>
      <c r="L37" s="204"/>
      <c r="M37" s="204"/>
      <c r="N37" s="324">
        <v>9.99</v>
      </c>
      <c r="O37" s="323">
        <v>0.46860000000000002</v>
      </c>
      <c r="P37" s="323">
        <v>4.68</v>
      </c>
      <c r="R37" s="323">
        <v>4.68</v>
      </c>
      <c r="S37" s="323"/>
      <c r="T37" s="267"/>
    </row>
    <row r="38" spans="1:20" x14ac:dyDescent="0.3">
      <c r="A38" s="10" t="s">
        <v>1897</v>
      </c>
      <c r="B38" s="10" t="s">
        <v>1955</v>
      </c>
      <c r="C38" s="573" t="s">
        <v>1956</v>
      </c>
      <c r="D38" s="529" t="s">
        <v>24</v>
      </c>
      <c r="E38" s="529">
        <v>38.630000000000003</v>
      </c>
      <c r="F38" s="529">
        <v>43.01</v>
      </c>
      <c r="G38" s="529">
        <v>295</v>
      </c>
      <c r="H38" s="529">
        <v>2.09</v>
      </c>
      <c r="I38" s="529">
        <v>100332</v>
      </c>
      <c r="J38" s="529" t="s">
        <v>1900</v>
      </c>
      <c r="K38" s="267">
        <v>22</v>
      </c>
      <c r="L38" s="204"/>
      <c r="M38" s="204"/>
      <c r="N38" s="324">
        <v>9.8000000000000007</v>
      </c>
      <c r="O38" s="323">
        <v>0.46860000000000002</v>
      </c>
      <c r="P38" s="323">
        <v>4.59</v>
      </c>
      <c r="R38" s="323">
        <v>4.59</v>
      </c>
      <c r="S38" s="323"/>
      <c r="T38" s="267"/>
    </row>
    <row r="39" spans="1:20" x14ac:dyDescent="0.3">
      <c r="A39" s="10" t="s">
        <v>1897</v>
      </c>
      <c r="B39" s="10" t="s">
        <v>1957</v>
      </c>
      <c r="C39" s="573" t="s">
        <v>1958</v>
      </c>
      <c r="D39" s="529" t="s">
        <v>24</v>
      </c>
      <c r="E39" s="529">
        <v>38.630000000000003</v>
      </c>
      <c r="F39" s="529">
        <v>43.01</v>
      </c>
      <c r="G39" s="529">
        <v>295</v>
      </c>
      <c r="H39" s="529">
        <v>2.09</v>
      </c>
      <c r="I39" s="529">
        <v>100332</v>
      </c>
      <c r="J39" s="529" t="s">
        <v>1900</v>
      </c>
      <c r="K39" s="267">
        <v>22</v>
      </c>
      <c r="L39" s="204"/>
      <c r="M39" s="204"/>
      <c r="N39" s="324">
        <v>9.57</v>
      </c>
      <c r="O39" s="323">
        <v>0.46860000000000002</v>
      </c>
      <c r="P39" s="323">
        <v>4.4800000000000004</v>
      </c>
      <c r="R39" s="323">
        <v>4.4800000000000004</v>
      </c>
      <c r="S39" s="323"/>
      <c r="T39" s="267"/>
    </row>
    <row r="40" spans="1:20" x14ac:dyDescent="0.3">
      <c r="A40" s="10" t="s">
        <v>1897</v>
      </c>
      <c r="B40" s="10" t="s">
        <v>1959</v>
      </c>
      <c r="C40" s="573" t="s">
        <v>1960</v>
      </c>
      <c r="D40" s="529" t="s">
        <v>24</v>
      </c>
      <c r="E40" s="529">
        <v>41.63</v>
      </c>
      <c r="F40" s="529">
        <v>44.67</v>
      </c>
      <c r="G40" s="529">
        <v>1168</v>
      </c>
      <c r="H40" s="529">
        <v>0.56999999999999995</v>
      </c>
      <c r="I40" s="529">
        <v>100332</v>
      </c>
      <c r="J40" s="529" t="s">
        <v>1900</v>
      </c>
      <c r="K40" s="267">
        <v>27.22</v>
      </c>
      <c r="L40" s="204"/>
      <c r="M40" s="204"/>
      <c r="N40" s="324">
        <v>32.11</v>
      </c>
      <c r="O40" s="323">
        <v>0.46860000000000002</v>
      </c>
      <c r="P40" s="323">
        <v>15.05</v>
      </c>
      <c r="R40" s="323">
        <v>15.05</v>
      </c>
      <c r="S40" s="323"/>
      <c r="T40" s="267"/>
    </row>
    <row r="41" spans="1:20" x14ac:dyDescent="0.3">
      <c r="A41" s="10" t="s">
        <v>1897</v>
      </c>
      <c r="B41" s="10" t="s">
        <v>1961</v>
      </c>
      <c r="C41" s="573" t="s">
        <v>1962</v>
      </c>
      <c r="D41" s="529" t="s">
        <v>24</v>
      </c>
      <c r="E41" s="529">
        <v>38.630000000000003</v>
      </c>
      <c r="F41" s="529">
        <v>43.1</v>
      </c>
      <c r="G41" s="529">
        <v>561</v>
      </c>
      <c r="H41" s="529">
        <v>1.1000000000000001</v>
      </c>
      <c r="I41" s="529">
        <v>100332</v>
      </c>
      <c r="J41" s="529" t="s">
        <v>1900</v>
      </c>
      <c r="K41" s="267">
        <v>25</v>
      </c>
      <c r="L41" s="204"/>
      <c r="M41" s="204"/>
      <c r="N41" s="324">
        <v>13.69</v>
      </c>
      <c r="O41" s="323">
        <v>0.46860000000000002</v>
      </c>
      <c r="P41" s="323">
        <v>6.42</v>
      </c>
      <c r="R41" s="323">
        <v>6.42</v>
      </c>
      <c r="S41" s="323"/>
      <c r="T41" s="267"/>
    </row>
    <row r="42" spans="1:20" x14ac:dyDescent="0.3">
      <c r="A42" s="10" t="s">
        <v>1897</v>
      </c>
      <c r="B42" s="10" t="s">
        <v>1963</v>
      </c>
      <c r="C42" s="573" t="s">
        <v>1964</v>
      </c>
      <c r="D42" s="529" t="s">
        <v>24</v>
      </c>
      <c r="E42" s="529">
        <v>26.38</v>
      </c>
      <c r="F42" s="529">
        <v>29.38</v>
      </c>
      <c r="G42" s="529">
        <v>200</v>
      </c>
      <c r="H42" s="529">
        <v>2.11</v>
      </c>
      <c r="I42" s="529">
        <v>100332</v>
      </c>
      <c r="J42" s="529" t="s">
        <v>1900</v>
      </c>
      <c r="K42" s="267">
        <v>13.9</v>
      </c>
      <c r="L42" s="204"/>
      <c r="M42" s="204"/>
      <c r="N42" s="324">
        <v>5.99</v>
      </c>
      <c r="O42" s="323">
        <v>0.46860000000000002</v>
      </c>
      <c r="P42" s="323">
        <v>2.81</v>
      </c>
      <c r="R42" s="323">
        <v>2.81</v>
      </c>
      <c r="S42" s="323"/>
      <c r="T42" s="267"/>
    </row>
    <row r="43" spans="1:20" x14ac:dyDescent="0.3">
      <c r="A43" s="10" t="s">
        <v>1897</v>
      </c>
      <c r="B43" s="10" t="s">
        <v>1965</v>
      </c>
      <c r="C43" s="573" t="s">
        <v>1966</v>
      </c>
      <c r="D43" s="529" t="s">
        <v>24</v>
      </c>
      <c r="E43" s="529">
        <v>26.13</v>
      </c>
      <c r="F43" s="529">
        <v>29.32</v>
      </c>
      <c r="G43" s="529">
        <v>380</v>
      </c>
      <c r="H43" s="529">
        <v>1.1000000000000001</v>
      </c>
      <c r="I43" s="529">
        <v>100332</v>
      </c>
      <c r="J43" s="529" t="s">
        <v>1900</v>
      </c>
      <c r="K43" s="267">
        <v>15.5</v>
      </c>
      <c r="L43" s="204"/>
      <c r="M43" s="204"/>
      <c r="N43" s="324">
        <v>6.06</v>
      </c>
      <c r="O43" s="323">
        <v>0.46860000000000002</v>
      </c>
      <c r="P43" s="323">
        <v>2.84</v>
      </c>
      <c r="R43" s="323">
        <v>2.84</v>
      </c>
      <c r="S43" s="323"/>
      <c r="T43" s="267"/>
    </row>
    <row r="44" spans="1:20" x14ac:dyDescent="0.3">
      <c r="A44" s="10" t="s">
        <v>1897</v>
      </c>
      <c r="B44" s="10" t="s">
        <v>1967</v>
      </c>
      <c r="C44" s="573" t="s">
        <v>1968</v>
      </c>
      <c r="D44" s="529" t="s">
        <v>24</v>
      </c>
      <c r="E44" s="529">
        <v>39</v>
      </c>
      <c r="F44" s="529">
        <v>43.23</v>
      </c>
      <c r="G44" s="529">
        <v>567</v>
      </c>
      <c r="H44" s="529">
        <v>1.1000000000000001</v>
      </c>
      <c r="I44" s="529">
        <v>100332</v>
      </c>
      <c r="J44" s="529" t="s">
        <v>1900</v>
      </c>
      <c r="K44" s="267">
        <v>25</v>
      </c>
      <c r="L44" s="204"/>
      <c r="M44" s="204"/>
      <c r="N44" s="324">
        <v>11.9</v>
      </c>
      <c r="O44" s="323">
        <v>0.46860000000000002</v>
      </c>
      <c r="P44" s="323">
        <v>5.58</v>
      </c>
      <c r="R44" s="323">
        <v>5.58</v>
      </c>
      <c r="S44" s="323"/>
      <c r="T44" s="267"/>
    </row>
    <row r="45" spans="1:20" x14ac:dyDescent="0.3">
      <c r="A45" s="10" t="s">
        <v>1897</v>
      </c>
      <c r="B45" s="10" t="s">
        <v>1969</v>
      </c>
      <c r="C45" s="573" t="s">
        <v>1970</v>
      </c>
      <c r="D45" s="529" t="s">
        <v>24</v>
      </c>
      <c r="E45" s="529">
        <v>18</v>
      </c>
      <c r="F45" s="529">
        <v>18.012</v>
      </c>
      <c r="G45" s="529">
        <v>480</v>
      </c>
      <c r="H45" s="529">
        <v>0.6</v>
      </c>
      <c r="I45" s="529">
        <v>100332</v>
      </c>
      <c r="J45" s="529" t="s">
        <v>1900</v>
      </c>
      <c r="K45" s="267">
        <v>34.68</v>
      </c>
      <c r="L45" s="204"/>
      <c r="M45" s="204"/>
      <c r="N45" s="324">
        <v>3.06</v>
      </c>
      <c r="O45" s="323">
        <v>0.46860000000000002</v>
      </c>
      <c r="P45" s="323">
        <v>1.43</v>
      </c>
      <c r="R45" s="323">
        <v>1.43</v>
      </c>
      <c r="S45" s="323"/>
      <c r="T45" s="267"/>
    </row>
    <row r="46" spans="1:20" x14ac:dyDescent="0.3">
      <c r="A46" s="10" t="s">
        <v>1897</v>
      </c>
      <c r="B46" s="10" t="s">
        <v>1971</v>
      </c>
      <c r="C46" s="573" t="s">
        <v>1972</v>
      </c>
      <c r="D46" s="529" t="s">
        <v>24</v>
      </c>
      <c r="E46" s="529">
        <v>42.75</v>
      </c>
      <c r="F46" s="529">
        <v>44.908000000000001</v>
      </c>
      <c r="G46" s="529">
        <v>1141</v>
      </c>
      <c r="H46" s="529">
        <v>0.6</v>
      </c>
      <c r="I46" s="529">
        <v>100332</v>
      </c>
      <c r="J46" s="529" t="s">
        <v>1900</v>
      </c>
      <c r="K46" s="267">
        <v>21.63</v>
      </c>
      <c r="L46" s="204"/>
      <c r="M46" s="204"/>
      <c r="N46" s="324">
        <v>8.98</v>
      </c>
      <c r="O46" s="323">
        <v>0.46860000000000002</v>
      </c>
      <c r="P46" s="323">
        <v>4.21</v>
      </c>
      <c r="R46" s="323">
        <v>4.21</v>
      </c>
      <c r="S46" s="323"/>
      <c r="T46" s="267"/>
    </row>
    <row r="47" spans="1:20" x14ac:dyDescent="0.3">
      <c r="A47" s="10" t="s">
        <v>1897</v>
      </c>
      <c r="B47" s="10" t="s">
        <v>1973</v>
      </c>
      <c r="C47" s="573" t="s">
        <v>1974</v>
      </c>
      <c r="D47" s="529" t="s">
        <v>24</v>
      </c>
      <c r="E47" s="529">
        <v>14.5</v>
      </c>
      <c r="F47" s="529">
        <v>15.212</v>
      </c>
      <c r="G47" s="529">
        <v>232</v>
      </c>
      <c r="H47" s="529">
        <v>1</v>
      </c>
      <c r="I47" s="529">
        <v>100332</v>
      </c>
      <c r="J47" s="529" t="s">
        <v>1900</v>
      </c>
      <c r="K47" s="267">
        <v>14.42</v>
      </c>
      <c r="L47" s="204"/>
      <c r="M47" s="204"/>
      <c r="N47" s="324">
        <v>2.88</v>
      </c>
      <c r="O47" s="323">
        <v>0.46860000000000002</v>
      </c>
      <c r="P47" s="323">
        <v>1.35</v>
      </c>
      <c r="R47" s="323">
        <v>1.35</v>
      </c>
      <c r="S47" s="323"/>
      <c r="T47" s="267"/>
    </row>
    <row r="48" spans="1:20" x14ac:dyDescent="0.3">
      <c r="A48" s="10" t="s">
        <v>1897</v>
      </c>
      <c r="B48" s="10" t="s">
        <v>1975</v>
      </c>
      <c r="C48" s="573" t="s">
        <v>1976</v>
      </c>
      <c r="D48" s="529" t="s">
        <v>24</v>
      </c>
      <c r="E48" s="529">
        <v>14.25</v>
      </c>
      <c r="F48" s="529">
        <v>14.991</v>
      </c>
      <c r="G48" s="529">
        <v>380</v>
      </c>
      <c r="H48" s="529">
        <v>0.6</v>
      </c>
      <c r="I48" s="529">
        <v>100332</v>
      </c>
      <c r="J48" s="529" t="s">
        <v>1900</v>
      </c>
      <c r="K48" s="267">
        <v>9.02</v>
      </c>
      <c r="L48" s="204"/>
      <c r="M48" s="204"/>
      <c r="N48" s="324">
        <v>3.11</v>
      </c>
      <c r="O48" s="323">
        <v>0.46860000000000002</v>
      </c>
      <c r="P48" s="323">
        <v>1.46</v>
      </c>
      <c r="R48" s="323">
        <v>1.46</v>
      </c>
      <c r="S48" s="323"/>
      <c r="T48" s="267"/>
    </row>
    <row r="49" spans="1:20" x14ac:dyDescent="0.3">
      <c r="A49" s="10" t="s">
        <v>1897</v>
      </c>
      <c r="B49" s="10" t="s">
        <v>1977</v>
      </c>
      <c r="C49" s="573" t="s">
        <v>1978</v>
      </c>
      <c r="D49" s="529" t="s">
        <v>24</v>
      </c>
      <c r="E49" s="529">
        <v>6.25</v>
      </c>
      <c r="F49" s="529">
        <v>7</v>
      </c>
      <c r="G49" s="529">
        <v>100</v>
      </c>
      <c r="H49" s="529">
        <v>1</v>
      </c>
      <c r="I49" s="529">
        <v>100332</v>
      </c>
      <c r="J49" s="529" t="s">
        <v>1900</v>
      </c>
      <c r="K49" s="267">
        <v>12</v>
      </c>
      <c r="L49" s="204"/>
      <c r="M49" s="204"/>
      <c r="N49" s="324">
        <v>1.19</v>
      </c>
      <c r="O49" s="323">
        <v>0.46860000000000002</v>
      </c>
      <c r="P49" s="323">
        <v>0.56000000000000005</v>
      </c>
      <c r="R49" s="323">
        <v>0.56000000000000005</v>
      </c>
      <c r="S49" s="323"/>
      <c r="T49" s="267"/>
    </row>
    <row r="50" spans="1:20" x14ac:dyDescent="0.3">
      <c r="A50" s="10" t="s">
        <v>1897</v>
      </c>
      <c r="B50" s="10" t="s">
        <v>1979</v>
      </c>
      <c r="C50" s="573" t="s">
        <v>1980</v>
      </c>
      <c r="D50" s="529" t="s">
        <v>24</v>
      </c>
      <c r="E50" s="529">
        <v>9.92</v>
      </c>
      <c r="F50" s="529">
        <v>11.75</v>
      </c>
      <c r="G50" s="529">
        <v>500</v>
      </c>
      <c r="H50" s="529">
        <v>0.32</v>
      </c>
      <c r="I50" s="529">
        <v>100332</v>
      </c>
      <c r="J50" s="529" t="s">
        <v>1900</v>
      </c>
      <c r="K50" s="267">
        <v>10.02</v>
      </c>
      <c r="L50" s="204"/>
      <c r="M50" s="204"/>
      <c r="N50" s="324">
        <v>2.19</v>
      </c>
      <c r="O50" s="323">
        <v>0.46860000000000002</v>
      </c>
      <c r="P50" s="323">
        <v>1.03</v>
      </c>
      <c r="R50" s="323">
        <v>1.03</v>
      </c>
      <c r="S50" s="323"/>
      <c r="T50" s="267"/>
    </row>
    <row r="51" spans="1:20" x14ac:dyDescent="0.3">
      <c r="A51" s="10" t="s">
        <v>1897</v>
      </c>
      <c r="B51" s="10" t="s">
        <v>1981</v>
      </c>
      <c r="C51" s="573" t="s">
        <v>1982</v>
      </c>
      <c r="D51" s="529" t="s">
        <v>24</v>
      </c>
      <c r="E51" s="529">
        <v>3.97</v>
      </c>
      <c r="F51" s="529">
        <v>4.5419999999999998</v>
      </c>
      <c r="G51" s="529">
        <v>200</v>
      </c>
      <c r="H51" s="529">
        <v>0.32</v>
      </c>
      <c r="I51" s="529">
        <v>100332</v>
      </c>
      <c r="J51" s="529" t="s">
        <v>1900</v>
      </c>
      <c r="K51" s="267">
        <v>6.02</v>
      </c>
      <c r="L51" s="204"/>
      <c r="M51" s="204"/>
      <c r="N51" s="324">
        <v>0.88</v>
      </c>
      <c r="O51" s="323">
        <v>0.46860000000000002</v>
      </c>
      <c r="P51" s="323">
        <v>0.41</v>
      </c>
      <c r="R51" s="323">
        <v>0.41</v>
      </c>
      <c r="S51" s="323"/>
      <c r="T51" s="267"/>
    </row>
    <row r="52" spans="1:20" x14ac:dyDescent="0.3">
      <c r="A52" s="10" t="s">
        <v>1897</v>
      </c>
      <c r="B52" s="10" t="s">
        <v>1981</v>
      </c>
      <c r="C52" s="573" t="s">
        <v>1983</v>
      </c>
      <c r="D52" s="529" t="s">
        <v>24</v>
      </c>
      <c r="E52" s="529">
        <v>19.84</v>
      </c>
      <c r="F52" s="529">
        <v>21.495000000000001</v>
      </c>
      <c r="G52" s="529">
        <v>1000</v>
      </c>
      <c r="H52" s="529">
        <v>0.32</v>
      </c>
      <c r="I52" s="529">
        <v>100332</v>
      </c>
      <c r="J52" s="529" t="s">
        <v>1900</v>
      </c>
      <c r="K52" s="267">
        <v>12.89</v>
      </c>
      <c r="L52" s="204"/>
      <c r="M52" s="204"/>
      <c r="N52" s="324">
        <v>4.32</v>
      </c>
      <c r="O52" s="323">
        <v>0.46860000000000002</v>
      </c>
      <c r="P52" s="323">
        <v>2.02</v>
      </c>
      <c r="R52" s="323">
        <v>2.02</v>
      </c>
      <c r="S52" s="323"/>
      <c r="T52" s="267"/>
    </row>
    <row r="53" spans="1:20" x14ac:dyDescent="0.3">
      <c r="A53" s="10" t="s">
        <v>1897</v>
      </c>
      <c r="B53" s="10" t="s">
        <v>1984</v>
      </c>
      <c r="C53" s="573" t="s">
        <v>1985</v>
      </c>
      <c r="D53" s="529" t="s">
        <v>24</v>
      </c>
      <c r="E53" s="529">
        <v>15.4</v>
      </c>
      <c r="F53" s="529">
        <v>17.135999999999999</v>
      </c>
      <c r="G53" s="529">
        <v>1000</v>
      </c>
      <c r="H53" s="529">
        <v>0.25</v>
      </c>
      <c r="I53" s="529">
        <v>100332</v>
      </c>
      <c r="J53" s="529" t="s">
        <v>1900</v>
      </c>
      <c r="K53" s="267">
        <v>14.06</v>
      </c>
      <c r="L53" s="204"/>
      <c r="M53" s="204"/>
      <c r="N53" s="324">
        <v>3.38</v>
      </c>
      <c r="O53" s="323">
        <v>0.46860000000000002</v>
      </c>
      <c r="P53" s="323">
        <v>1.58</v>
      </c>
      <c r="R53" s="323">
        <v>1.58</v>
      </c>
      <c r="S53" s="323"/>
      <c r="T53" s="267"/>
    </row>
    <row r="54" spans="1:20" x14ac:dyDescent="0.3">
      <c r="A54" s="10" t="s">
        <v>1897</v>
      </c>
      <c r="B54" s="10" t="s">
        <v>1986</v>
      </c>
      <c r="C54" s="573" t="s">
        <v>1987</v>
      </c>
      <c r="D54" s="529" t="s">
        <v>24</v>
      </c>
      <c r="E54" s="529">
        <v>36</v>
      </c>
      <c r="F54" s="529">
        <v>41.006</v>
      </c>
      <c r="G54" s="529">
        <v>188</v>
      </c>
      <c r="H54" s="529">
        <v>3.06</v>
      </c>
      <c r="I54" s="529">
        <v>100332</v>
      </c>
      <c r="J54" s="529" t="s">
        <v>1900</v>
      </c>
      <c r="K54" s="267">
        <v>78.52</v>
      </c>
      <c r="L54" s="204"/>
      <c r="M54" s="204"/>
      <c r="N54" s="324">
        <v>4.92</v>
      </c>
      <c r="O54" s="323">
        <v>0.46860000000000002</v>
      </c>
      <c r="P54" s="323">
        <v>2.31</v>
      </c>
      <c r="R54" s="323">
        <v>2.31</v>
      </c>
      <c r="S54" s="323"/>
      <c r="T54" s="267"/>
    </row>
    <row r="55" spans="1:20" x14ac:dyDescent="0.3">
      <c r="A55" s="10" t="s">
        <v>1897</v>
      </c>
      <c r="B55" s="10" t="s">
        <v>1988</v>
      </c>
      <c r="C55" s="573" t="s">
        <v>1989</v>
      </c>
      <c r="D55" s="529" t="s">
        <v>24</v>
      </c>
      <c r="E55" s="529">
        <v>6.25</v>
      </c>
      <c r="F55" s="529">
        <v>7.0549999999999997</v>
      </c>
      <c r="G55" s="529">
        <v>100</v>
      </c>
      <c r="H55" s="529">
        <v>1</v>
      </c>
      <c r="I55" s="529">
        <v>100332</v>
      </c>
      <c r="J55" s="529" t="s">
        <v>1900</v>
      </c>
      <c r="K55" s="267">
        <v>8.35</v>
      </c>
      <c r="L55" s="204"/>
      <c r="M55" s="204"/>
      <c r="N55" s="324">
        <v>1.25</v>
      </c>
      <c r="O55" s="323">
        <v>0.46860000000000002</v>
      </c>
      <c r="P55" s="323">
        <v>0.59</v>
      </c>
      <c r="R55" s="323">
        <v>0.59</v>
      </c>
      <c r="S55" s="323"/>
      <c r="T55" s="267"/>
    </row>
    <row r="56" spans="1:20" x14ac:dyDescent="0.3">
      <c r="A56" s="10" t="s">
        <v>1897</v>
      </c>
      <c r="B56" s="10" t="s">
        <v>1990</v>
      </c>
      <c r="C56" s="573">
        <v>10013120079259</v>
      </c>
      <c r="D56" s="529" t="s">
        <v>24</v>
      </c>
      <c r="E56" s="529">
        <v>39.96</v>
      </c>
      <c r="F56" s="529">
        <v>41.887999999999998</v>
      </c>
      <c r="G56" s="529">
        <v>211</v>
      </c>
      <c r="H56" s="529">
        <v>3.03</v>
      </c>
      <c r="I56" s="529">
        <v>100506</v>
      </c>
      <c r="J56" s="529" t="s">
        <v>701</v>
      </c>
      <c r="K56" s="267">
        <v>33.200000000000003</v>
      </c>
      <c r="N56" s="324">
        <v>72.650000000000006</v>
      </c>
      <c r="O56" s="323">
        <v>0.1221</v>
      </c>
      <c r="P56" s="323">
        <v>8.8699999999999992</v>
      </c>
      <c r="R56" s="323">
        <v>8.8699999999999992</v>
      </c>
      <c r="S56" s="323"/>
    </row>
  </sheetData>
  <protectedRanges>
    <protectedRange password="8F60" sqref="S6" name="Calculations_40"/>
  </protectedRanges>
  <mergeCells count="2">
    <mergeCell ref="L4:M4"/>
    <mergeCell ref="N4:P4"/>
  </mergeCells>
  <conditionalFormatting sqref="C4:C6">
    <cfRule type="duplicateValues" dxfId="175" priority="3"/>
  </conditionalFormatting>
  <conditionalFormatting sqref="D4:D6">
    <cfRule type="duplicateValues" dxfId="174" priority="4"/>
  </conditionalFormatting>
  <conditionalFormatting sqref="D1:D3">
    <cfRule type="duplicateValues" dxfId="173" priority="1"/>
  </conditionalFormatting>
  <conditionalFormatting sqref="E1:E3">
    <cfRule type="duplicateValues" dxfId="172" priority="2"/>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T12"/>
  <sheetViews>
    <sheetView workbookViewId="0">
      <pane xSplit="3" ySplit="6" topLeftCell="N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22.6640625" style="10" customWidth="1"/>
    <col min="2" max="2" width="80.6640625" style="10" bestFit="1" customWidth="1"/>
    <col min="3" max="3" width="27.109375" style="10" bestFit="1" customWidth="1"/>
    <col min="4" max="6" width="10.109375" style="56" bestFit="1" customWidth="1"/>
    <col min="7" max="7" width="8.44140625" style="56" bestFit="1" customWidth="1"/>
    <col min="8" max="8" width="7.44140625" style="56" bestFit="1" customWidth="1"/>
    <col min="9" max="9" width="9.109375" style="56" bestFit="1" customWidth="1"/>
    <col min="10" max="10" width="19.6640625" style="56" bestFit="1" customWidth="1"/>
    <col min="11" max="13" width="16.88671875" style="56" bestFit="1" customWidth="1"/>
    <col min="14" max="14" width="10.33203125" style="58" bestFit="1" customWidth="1"/>
    <col min="15" max="16" width="8.5546875" style="57" bestFit="1" customWidth="1"/>
    <col min="17" max="17" width="5.6640625" style="59" customWidth="1"/>
    <col min="18" max="18" width="16" style="57" bestFit="1" customWidth="1"/>
    <col min="19" max="19" width="15.33203125" style="57" bestFit="1" customWidth="1"/>
    <col min="20" max="20" width="28.6640625" style="56"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48.75" customHeight="1" x14ac:dyDescent="0.3">
      <c r="A7" s="68" t="s">
        <v>43</v>
      </c>
      <c r="B7" s="69" t="s">
        <v>44</v>
      </c>
      <c r="C7" s="70" t="s">
        <v>48</v>
      </c>
      <c r="D7" s="56" t="s">
        <v>24</v>
      </c>
      <c r="E7" s="60">
        <v>11.7</v>
      </c>
      <c r="F7" s="60">
        <v>4.46</v>
      </c>
      <c r="G7" s="56">
        <v>72</v>
      </c>
      <c r="H7" s="56">
        <v>2.6</v>
      </c>
      <c r="I7" s="72">
        <v>110700</v>
      </c>
      <c r="J7" s="71" t="s">
        <v>54</v>
      </c>
      <c r="K7" s="57">
        <v>35.33</v>
      </c>
      <c r="L7" s="57"/>
      <c r="M7" s="57"/>
      <c r="N7" s="58">
        <v>4.46</v>
      </c>
      <c r="O7" s="57">
        <v>0.44419999999999998</v>
      </c>
      <c r="P7" s="57">
        <v>1.98</v>
      </c>
      <c r="R7" s="57">
        <v>1.98</v>
      </c>
      <c r="S7" s="57">
        <v>1.37</v>
      </c>
      <c r="T7" s="73" t="s">
        <v>55</v>
      </c>
    </row>
    <row r="8" spans="1:20" ht="55.2" x14ac:dyDescent="0.3">
      <c r="A8" s="67" t="s">
        <v>43</v>
      </c>
      <c r="B8" s="69" t="s">
        <v>45</v>
      </c>
      <c r="C8" s="70" t="s">
        <v>49</v>
      </c>
      <c r="D8" s="56" t="s">
        <v>24</v>
      </c>
      <c r="E8" s="60">
        <v>11.7</v>
      </c>
      <c r="F8" s="60">
        <v>4.46</v>
      </c>
      <c r="G8" s="56">
        <v>72</v>
      </c>
      <c r="H8" s="56">
        <v>2.6</v>
      </c>
      <c r="I8" s="72">
        <v>110700</v>
      </c>
      <c r="J8" s="71" t="s">
        <v>54</v>
      </c>
      <c r="K8" s="57">
        <v>36.89</v>
      </c>
      <c r="N8" s="58">
        <v>4.46</v>
      </c>
      <c r="O8" s="57">
        <v>0.44419999999999998</v>
      </c>
      <c r="P8" s="57">
        <v>1.98</v>
      </c>
      <c r="R8" s="57">
        <v>1.98</v>
      </c>
      <c r="S8" s="57">
        <v>1.37</v>
      </c>
      <c r="T8" s="73" t="s">
        <v>55</v>
      </c>
    </row>
    <row r="9" spans="1:20" ht="55.2" x14ac:dyDescent="0.3">
      <c r="A9" s="67" t="s">
        <v>43</v>
      </c>
      <c r="B9" s="69" t="s">
        <v>44</v>
      </c>
      <c r="C9" s="70" t="s">
        <v>50</v>
      </c>
      <c r="D9" s="56" t="s">
        <v>24</v>
      </c>
      <c r="E9" s="60">
        <v>23.85</v>
      </c>
      <c r="F9" s="60">
        <v>8.91</v>
      </c>
      <c r="G9" s="56">
        <v>72</v>
      </c>
      <c r="H9" s="56">
        <v>5.3</v>
      </c>
      <c r="I9" s="72">
        <v>110700</v>
      </c>
      <c r="J9" s="71" t="s">
        <v>54</v>
      </c>
      <c r="K9" s="57">
        <v>64.099999999999994</v>
      </c>
      <c r="N9" s="58">
        <v>8.91</v>
      </c>
      <c r="O9" s="57">
        <v>0.44419999999999998</v>
      </c>
      <c r="P9" s="57">
        <v>3.96</v>
      </c>
      <c r="R9" s="57">
        <v>3.96</v>
      </c>
      <c r="S9" s="57">
        <v>1.77</v>
      </c>
      <c r="T9" s="73" t="s">
        <v>55</v>
      </c>
    </row>
    <row r="10" spans="1:20" ht="55.2" x14ac:dyDescent="0.3">
      <c r="A10" s="67" t="s">
        <v>43</v>
      </c>
      <c r="B10" s="69" t="s">
        <v>45</v>
      </c>
      <c r="C10" s="70" t="s">
        <v>51</v>
      </c>
      <c r="D10" s="56" t="s">
        <v>24</v>
      </c>
      <c r="E10" s="60">
        <v>23.85</v>
      </c>
      <c r="F10" s="60">
        <v>8.91</v>
      </c>
      <c r="G10" s="56">
        <v>72</v>
      </c>
      <c r="H10" s="56">
        <v>5.3</v>
      </c>
      <c r="I10" s="72">
        <v>110700</v>
      </c>
      <c r="J10" s="71" t="s">
        <v>54</v>
      </c>
      <c r="K10" s="57">
        <v>67.23</v>
      </c>
      <c r="N10" s="58">
        <v>8.91</v>
      </c>
      <c r="O10" s="57">
        <v>0.44419999999999998</v>
      </c>
      <c r="P10" s="57">
        <v>3.96</v>
      </c>
      <c r="R10" s="57">
        <v>3.96</v>
      </c>
      <c r="S10" s="57">
        <v>3.99</v>
      </c>
      <c r="T10" s="73" t="s">
        <v>55</v>
      </c>
    </row>
    <row r="11" spans="1:20" ht="55.2" x14ac:dyDescent="0.3">
      <c r="A11" s="67" t="s">
        <v>43</v>
      </c>
      <c r="B11" s="69" t="s">
        <v>47</v>
      </c>
      <c r="C11" s="70" t="s">
        <v>52</v>
      </c>
      <c r="D11" s="56" t="s">
        <v>24</v>
      </c>
      <c r="E11" s="60">
        <v>8.25</v>
      </c>
      <c r="F11" s="60">
        <v>7.4</v>
      </c>
      <c r="G11" s="56">
        <v>120</v>
      </c>
      <c r="H11" s="56">
        <v>1.1000000000000001</v>
      </c>
      <c r="I11" s="72">
        <v>110700</v>
      </c>
      <c r="J11" s="71" t="s">
        <v>54</v>
      </c>
      <c r="K11" s="57">
        <v>31.2</v>
      </c>
      <c r="N11" s="58">
        <v>7.4</v>
      </c>
      <c r="O11" s="57">
        <v>0.44419999999999998</v>
      </c>
      <c r="P11" s="57">
        <v>3.29</v>
      </c>
      <c r="R11" s="57">
        <v>3.29</v>
      </c>
      <c r="S11" s="57">
        <v>5.61</v>
      </c>
      <c r="T11" s="73" t="s">
        <v>55</v>
      </c>
    </row>
    <row r="12" spans="1:20" ht="55.2" x14ac:dyDescent="0.3">
      <c r="A12" s="67" t="s">
        <v>43</v>
      </c>
      <c r="B12" s="69" t="s">
        <v>46</v>
      </c>
      <c r="C12" s="70" t="s">
        <v>53</v>
      </c>
      <c r="D12" s="56" t="s">
        <v>24</v>
      </c>
      <c r="E12" s="56">
        <v>24</v>
      </c>
      <c r="F12" s="60">
        <v>20.73</v>
      </c>
      <c r="G12" s="56">
        <v>6</v>
      </c>
      <c r="H12" s="56">
        <v>64</v>
      </c>
      <c r="I12" s="72">
        <v>110700</v>
      </c>
      <c r="J12" s="71" t="s">
        <v>54</v>
      </c>
      <c r="K12" s="57">
        <v>41.88</v>
      </c>
      <c r="N12" s="58">
        <v>20.73</v>
      </c>
      <c r="O12" s="57">
        <v>0.44419999999999998</v>
      </c>
      <c r="P12" s="57">
        <v>9.2100000000000009</v>
      </c>
      <c r="R12" s="57">
        <v>9.2100000000000009</v>
      </c>
      <c r="S12" s="57">
        <v>0</v>
      </c>
      <c r="T12" s="73" t="s">
        <v>56</v>
      </c>
    </row>
  </sheetData>
  <protectedRanges>
    <protectedRange password="8F60" sqref="S6" name="Calculations_40"/>
  </protectedRanges>
  <conditionalFormatting sqref="C4:C6">
    <cfRule type="duplicateValues" dxfId="316" priority="3"/>
  </conditionalFormatting>
  <conditionalFormatting sqref="D4:D6">
    <cfRule type="duplicateValues" dxfId="315" priority="4"/>
  </conditionalFormatting>
  <conditionalFormatting sqref="D1:D3">
    <cfRule type="duplicateValues" dxfId="314" priority="1"/>
  </conditionalFormatting>
  <conditionalFormatting sqref="E1:E3">
    <cfRule type="duplicateValues" dxfId="313" priority="2"/>
  </conditionalFormatting>
  <pageMargins left="0.7" right="0.7" top="0.75" bottom="0.75" header="0.3" footer="0.3"/>
  <pageSetup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92D050"/>
  </sheetPr>
  <dimension ref="A1:T27"/>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2048</v>
      </c>
      <c r="L6" s="16" t="s">
        <v>2049</v>
      </c>
      <c r="M6" s="15" t="s">
        <v>31</v>
      </c>
      <c r="N6" s="24" t="s">
        <v>28</v>
      </c>
      <c r="O6" s="20" t="s">
        <v>12</v>
      </c>
      <c r="P6" s="20" t="s">
        <v>13</v>
      </c>
      <c r="Q6" s="19"/>
      <c r="R6" s="20" t="s">
        <v>16</v>
      </c>
      <c r="S6" s="22" t="s">
        <v>17</v>
      </c>
      <c r="T6" s="15" t="s">
        <v>7</v>
      </c>
    </row>
    <row r="7" spans="1:20" x14ac:dyDescent="0.3">
      <c r="A7" s="10" t="s">
        <v>2050</v>
      </c>
      <c r="B7" s="588" t="s">
        <v>2051</v>
      </c>
      <c r="C7" s="589">
        <v>2090</v>
      </c>
      <c r="D7" s="529" t="s">
        <v>24</v>
      </c>
      <c r="E7" s="589">
        <v>15</v>
      </c>
      <c r="F7" s="529">
        <v>18</v>
      </c>
      <c r="G7" s="589">
        <v>80</v>
      </c>
      <c r="H7" s="589">
        <v>3</v>
      </c>
      <c r="I7" s="529">
        <v>110601</v>
      </c>
      <c r="J7" s="529" t="s">
        <v>2052</v>
      </c>
      <c r="K7" s="528">
        <v>36.08</v>
      </c>
      <c r="L7" s="528">
        <v>35.33</v>
      </c>
      <c r="M7" s="528" t="s">
        <v>256</v>
      </c>
      <c r="N7" s="589">
        <v>9.6300000000000008</v>
      </c>
      <c r="O7" s="77">
        <v>1.6012999999999999</v>
      </c>
      <c r="P7" s="528">
        <v>15.420519000000001</v>
      </c>
      <c r="R7" s="528">
        <v>15.420519000000001</v>
      </c>
      <c r="S7" s="528">
        <v>0</v>
      </c>
    </row>
    <row r="8" spans="1:20" x14ac:dyDescent="0.3">
      <c r="A8" s="10" t="s">
        <v>2050</v>
      </c>
      <c r="B8" s="588" t="s">
        <v>2053</v>
      </c>
      <c r="C8" s="589">
        <v>26264</v>
      </c>
      <c r="D8" s="529" t="s">
        <v>24</v>
      </c>
      <c r="E8" s="589">
        <v>10</v>
      </c>
      <c r="F8" s="529">
        <v>12</v>
      </c>
      <c r="G8" s="589">
        <v>40</v>
      </c>
      <c r="H8" s="589">
        <v>4</v>
      </c>
      <c r="I8" s="529">
        <v>110601</v>
      </c>
      <c r="J8" s="529" t="s">
        <v>2052</v>
      </c>
      <c r="K8" s="528">
        <v>27.49</v>
      </c>
      <c r="L8" s="528">
        <v>26.99</v>
      </c>
      <c r="M8" s="528" t="s">
        <v>256</v>
      </c>
      <c r="N8" s="589">
        <v>6.44</v>
      </c>
      <c r="O8" s="77">
        <v>1.6012999999999999</v>
      </c>
      <c r="P8" s="528">
        <v>10.312372</v>
      </c>
      <c r="R8" s="528">
        <v>10.312372</v>
      </c>
    </row>
    <row r="9" spans="1:20" x14ac:dyDescent="0.3">
      <c r="A9" s="10" t="s">
        <v>2050</v>
      </c>
      <c r="B9" s="588" t="s">
        <v>2054</v>
      </c>
      <c r="C9" s="589">
        <v>38118</v>
      </c>
      <c r="D9" s="529" t="s">
        <v>24</v>
      </c>
      <c r="E9" s="589">
        <v>20</v>
      </c>
      <c r="F9" s="529">
        <v>24</v>
      </c>
      <c r="G9" s="589">
        <v>80</v>
      </c>
      <c r="H9" s="589">
        <v>4</v>
      </c>
      <c r="I9" s="529">
        <v>110601</v>
      </c>
      <c r="J9" s="529" t="s">
        <v>2052</v>
      </c>
      <c r="K9" s="528">
        <v>43.93</v>
      </c>
      <c r="L9" s="528">
        <v>42.93</v>
      </c>
      <c r="M9" s="528" t="s">
        <v>256</v>
      </c>
      <c r="N9" s="589">
        <v>13</v>
      </c>
      <c r="O9" s="77">
        <v>1.6012999999999999</v>
      </c>
      <c r="P9" s="528">
        <v>20.8169</v>
      </c>
      <c r="R9" s="528">
        <v>20.8169</v>
      </c>
    </row>
    <row r="10" spans="1:20" x14ac:dyDescent="0.3">
      <c r="A10" s="10" t="s">
        <v>2050</v>
      </c>
      <c r="B10" s="588" t="s">
        <v>2055</v>
      </c>
      <c r="C10" s="589">
        <v>53228</v>
      </c>
      <c r="D10" s="529" t="s">
        <v>24</v>
      </c>
      <c r="E10" s="589">
        <v>20</v>
      </c>
      <c r="F10" s="529">
        <v>24</v>
      </c>
      <c r="G10" s="589">
        <v>88</v>
      </c>
      <c r="H10" s="589">
        <v>3.6</v>
      </c>
      <c r="I10" s="529">
        <v>110601</v>
      </c>
      <c r="J10" s="529" t="s">
        <v>2052</v>
      </c>
      <c r="K10" s="528">
        <v>50.64</v>
      </c>
      <c r="L10" s="528">
        <v>49.64</v>
      </c>
      <c r="M10" s="528" t="s">
        <v>256</v>
      </c>
      <c r="N10" s="589">
        <v>14.12</v>
      </c>
      <c r="O10" s="77">
        <v>1.6012999999999999</v>
      </c>
      <c r="P10" s="528">
        <v>22.610355999999999</v>
      </c>
      <c r="R10" s="528">
        <v>22.610355999999999</v>
      </c>
    </row>
    <row r="11" spans="1:20" x14ac:dyDescent="0.3">
      <c r="A11" s="10" t="s">
        <v>2050</v>
      </c>
      <c r="B11" s="588" t="s">
        <v>2056</v>
      </c>
      <c r="C11" s="589">
        <v>53448</v>
      </c>
      <c r="D11" s="529" t="s">
        <v>24</v>
      </c>
      <c r="E11" s="589">
        <v>20</v>
      </c>
      <c r="F11" s="529">
        <v>24</v>
      </c>
      <c r="G11" s="589">
        <v>82</v>
      </c>
      <c r="H11" s="589">
        <v>3.9</v>
      </c>
      <c r="I11" s="529">
        <v>110601</v>
      </c>
      <c r="J11" s="529" t="s">
        <v>2052</v>
      </c>
      <c r="K11" s="528">
        <v>52.559999999999995</v>
      </c>
      <c r="L11" s="528">
        <v>51.559999999999995</v>
      </c>
      <c r="M11" s="528" t="s">
        <v>256</v>
      </c>
      <c r="N11" s="589">
        <v>13.14</v>
      </c>
      <c r="O11" s="77">
        <v>1.6012999999999999</v>
      </c>
      <c r="P11" s="528">
        <v>21.041081999999999</v>
      </c>
      <c r="R11" s="528">
        <v>21.041081999999999</v>
      </c>
    </row>
    <row r="12" spans="1:20" x14ac:dyDescent="0.3">
      <c r="A12" s="10" t="s">
        <v>2050</v>
      </c>
      <c r="B12" s="588" t="s">
        <v>2057</v>
      </c>
      <c r="C12" s="589">
        <v>53458</v>
      </c>
      <c r="D12" s="529" t="s">
        <v>24</v>
      </c>
      <c r="E12" s="589">
        <v>20</v>
      </c>
      <c r="F12" s="529">
        <v>24</v>
      </c>
      <c r="G12" s="589">
        <v>74</v>
      </c>
      <c r="H12" s="589">
        <v>4.38</v>
      </c>
      <c r="I12" s="529">
        <v>110601</v>
      </c>
      <c r="J12" s="529" t="s">
        <v>2052</v>
      </c>
      <c r="K12" s="528">
        <v>43.73</v>
      </c>
      <c r="L12" s="528">
        <v>42.73</v>
      </c>
      <c r="M12" s="528" t="s">
        <v>256</v>
      </c>
      <c r="N12" s="589">
        <v>11.88</v>
      </c>
      <c r="O12" s="77">
        <v>1.6012999999999999</v>
      </c>
      <c r="P12" s="528">
        <v>19.023444000000001</v>
      </c>
      <c r="R12" s="528">
        <v>19.023444000000001</v>
      </c>
    </row>
    <row r="13" spans="1:20" x14ac:dyDescent="0.3">
      <c r="A13" s="10" t="s">
        <v>2050</v>
      </c>
      <c r="B13" s="588" t="s">
        <v>2058</v>
      </c>
      <c r="C13" s="589">
        <v>53958</v>
      </c>
      <c r="D13" s="529" t="s">
        <v>24</v>
      </c>
      <c r="E13" s="589">
        <v>20</v>
      </c>
      <c r="F13" s="529">
        <v>24</v>
      </c>
      <c r="G13" s="589">
        <v>84</v>
      </c>
      <c r="H13" s="589">
        <v>3.75</v>
      </c>
      <c r="I13" s="529">
        <v>110601</v>
      </c>
      <c r="J13" s="529" t="s">
        <v>2052</v>
      </c>
      <c r="K13" s="528">
        <v>54.879999999999995</v>
      </c>
      <c r="L13" s="528">
        <v>53.879999999999995</v>
      </c>
      <c r="M13" s="528" t="s">
        <v>256</v>
      </c>
      <c r="N13" s="589">
        <v>13.48</v>
      </c>
      <c r="O13" s="77">
        <v>1.6012999999999999</v>
      </c>
      <c r="P13" s="528">
        <v>21.585523999999999</v>
      </c>
      <c r="R13" s="528">
        <v>21.585523999999999</v>
      </c>
    </row>
    <row r="14" spans="1:20" x14ac:dyDescent="0.3">
      <c r="A14" s="10" t="s">
        <v>2050</v>
      </c>
      <c r="B14" s="588" t="s">
        <v>2059</v>
      </c>
      <c r="C14" s="589">
        <v>53978</v>
      </c>
      <c r="D14" s="529" t="s">
        <v>24</v>
      </c>
      <c r="E14" s="589">
        <v>20</v>
      </c>
      <c r="F14" s="529">
        <v>24</v>
      </c>
      <c r="G14" s="589">
        <v>88</v>
      </c>
      <c r="H14" s="589">
        <v>3.6</v>
      </c>
      <c r="I14" s="529">
        <v>110601</v>
      </c>
      <c r="J14" s="529" t="s">
        <v>2052</v>
      </c>
      <c r="K14" s="528">
        <v>55.68</v>
      </c>
      <c r="L14" s="528">
        <v>54.68</v>
      </c>
      <c r="M14" s="528" t="s">
        <v>256</v>
      </c>
      <c r="N14" s="589">
        <v>7.76</v>
      </c>
      <c r="O14" s="77">
        <v>1.6012999999999999</v>
      </c>
      <c r="P14" s="528">
        <v>12.426088</v>
      </c>
      <c r="R14" s="528">
        <v>12.426088</v>
      </c>
    </row>
    <row r="15" spans="1:20" x14ac:dyDescent="0.3">
      <c r="A15" s="10" t="s">
        <v>2050</v>
      </c>
      <c r="B15" s="588" t="s">
        <v>2060</v>
      </c>
      <c r="C15" s="589">
        <v>53989</v>
      </c>
      <c r="D15" s="529" t="s">
        <v>24</v>
      </c>
      <c r="E15" s="589">
        <v>20</v>
      </c>
      <c r="F15" s="529">
        <v>24</v>
      </c>
      <c r="G15" s="589">
        <v>46</v>
      </c>
      <c r="H15" s="589">
        <v>3.6</v>
      </c>
      <c r="I15" s="529">
        <v>110601</v>
      </c>
      <c r="J15" s="529" t="s">
        <v>2052</v>
      </c>
      <c r="K15" s="528">
        <v>51.309999999999995</v>
      </c>
      <c r="L15" s="528">
        <v>50.309999999999995</v>
      </c>
      <c r="M15" s="528" t="s">
        <v>256</v>
      </c>
      <c r="N15" s="589">
        <v>7.3970000000000002</v>
      </c>
      <c r="O15" s="77">
        <v>1.6012999999999999</v>
      </c>
      <c r="P15" s="528">
        <v>11.844816099999999</v>
      </c>
      <c r="R15" s="528">
        <v>11.844816099999999</v>
      </c>
    </row>
    <row r="16" spans="1:20" x14ac:dyDescent="0.3">
      <c r="A16" s="10" t="s">
        <v>2050</v>
      </c>
      <c r="B16" s="588" t="s">
        <v>2061</v>
      </c>
      <c r="C16" s="589">
        <v>53998</v>
      </c>
      <c r="D16" s="529" t="s">
        <v>24</v>
      </c>
      <c r="E16" s="589">
        <v>20</v>
      </c>
      <c r="F16" s="529">
        <v>24</v>
      </c>
      <c r="G16" s="589">
        <v>80</v>
      </c>
      <c r="H16" s="589">
        <v>3.6</v>
      </c>
      <c r="I16" s="529">
        <v>110601</v>
      </c>
      <c r="J16" s="529" t="s">
        <v>2052</v>
      </c>
      <c r="K16" s="528">
        <v>54.3</v>
      </c>
      <c r="L16" s="528">
        <v>53.3</v>
      </c>
      <c r="M16" s="528" t="s">
        <v>256</v>
      </c>
      <c r="N16" s="589">
        <v>12.84</v>
      </c>
      <c r="O16" s="77">
        <v>1.6012999999999999</v>
      </c>
      <c r="P16" s="528">
        <v>20.560692</v>
      </c>
      <c r="R16" s="528">
        <v>20.560692</v>
      </c>
    </row>
    <row r="17" spans="1:18" x14ac:dyDescent="0.3">
      <c r="A17" s="10" t="s">
        <v>2050</v>
      </c>
      <c r="B17" s="588" t="s">
        <v>2062</v>
      </c>
      <c r="C17" s="589">
        <v>1089271</v>
      </c>
      <c r="D17" s="529" t="s">
        <v>24</v>
      </c>
      <c r="E17" s="589">
        <v>10.35</v>
      </c>
      <c r="F17" s="529">
        <v>12.42</v>
      </c>
      <c r="G17" s="589">
        <v>80</v>
      </c>
      <c r="H17" s="589">
        <v>4</v>
      </c>
      <c r="I17" s="529">
        <v>110601</v>
      </c>
      <c r="J17" s="529" t="s">
        <v>2052</v>
      </c>
      <c r="K17" s="528">
        <v>24.194000000000003</v>
      </c>
      <c r="L17" s="528">
        <v>23.676500000000004</v>
      </c>
      <c r="M17" s="528" t="s">
        <v>256</v>
      </c>
      <c r="N17" s="589">
        <v>13</v>
      </c>
      <c r="O17" s="77">
        <v>1.6012999999999999</v>
      </c>
      <c r="P17" s="528">
        <v>20.8169</v>
      </c>
      <c r="R17" s="528">
        <v>20.8169</v>
      </c>
    </row>
    <row r="18" spans="1:18" x14ac:dyDescent="0.3">
      <c r="A18" s="10" t="s">
        <v>2050</v>
      </c>
      <c r="B18" s="588" t="s">
        <v>2063</v>
      </c>
      <c r="C18" s="589">
        <v>1089300</v>
      </c>
      <c r="D18" s="529" t="s">
        <v>24</v>
      </c>
      <c r="E18" s="589">
        <v>18</v>
      </c>
      <c r="F18" s="529">
        <v>21.599999999999998</v>
      </c>
      <c r="G18" s="589">
        <v>80</v>
      </c>
      <c r="H18" s="589">
        <v>4</v>
      </c>
      <c r="I18" s="529">
        <v>110601</v>
      </c>
      <c r="J18" s="529" t="s">
        <v>2052</v>
      </c>
      <c r="K18" s="528">
        <v>40.24</v>
      </c>
      <c r="L18" s="528">
        <v>39.340000000000003</v>
      </c>
      <c r="M18" s="528" t="s">
        <v>256</v>
      </c>
      <c r="N18" s="589">
        <v>13</v>
      </c>
      <c r="O18" s="77">
        <v>1.6012999999999999</v>
      </c>
      <c r="P18" s="528">
        <v>20.8169</v>
      </c>
      <c r="R18" s="528">
        <v>20.8169</v>
      </c>
    </row>
    <row r="19" spans="1:18" x14ac:dyDescent="0.3">
      <c r="A19" s="10" t="s">
        <v>2050</v>
      </c>
      <c r="B19" s="588" t="s">
        <v>2064</v>
      </c>
      <c r="C19" s="589">
        <v>1089301</v>
      </c>
      <c r="D19" s="529" t="s">
        <v>24</v>
      </c>
      <c r="E19" s="589">
        <v>20</v>
      </c>
      <c r="F19" s="529">
        <v>24</v>
      </c>
      <c r="G19" s="589">
        <v>80</v>
      </c>
      <c r="H19" s="589">
        <v>3.75</v>
      </c>
      <c r="I19" s="529">
        <v>110601</v>
      </c>
      <c r="J19" s="529" t="s">
        <v>2052</v>
      </c>
      <c r="K19" s="528">
        <v>44.529999999999994</v>
      </c>
      <c r="L19" s="528">
        <v>43.529999999999994</v>
      </c>
      <c r="M19" s="528" t="s">
        <v>256</v>
      </c>
      <c r="N19" s="589">
        <v>12.824999999999999</v>
      </c>
      <c r="O19" s="77">
        <v>1.6012999999999999</v>
      </c>
      <c r="P19" s="528">
        <v>20.536672499999998</v>
      </c>
      <c r="R19" s="528">
        <v>20.536672499999998</v>
      </c>
    </row>
    <row r="20" spans="1:18" x14ac:dyDescent="0.3">
      <c r="A20" s="10" t="s">
        <v>2050</v>
      </c>
      <c r="B20" s="588" t="s">
        <v>2065</v>
      </c>
      <c r="C20" s="589">
        <v>1089302</v>
      </c>
      <c r="D20" s="529" t="s">
        <v>24</v>
      </c>
      <c r="E20" s="589">
        <v>20</v>
      </c>
      <c r="F20" s="529">
        <v>24</v>
      </c>
      <c r="G20" s="589">
        <v>80</v>
      </c>
      <c r="H20" s="589">
        <v>3.6</v>
      </c>
      <c r="I20" s="529">
        <v>110601</v>
      </c>
      <c r="J20" s="529" t="s">
        <v>2052</v>
      </c>
      <c r="K20" s="528">
        <v>44.529999999999994</v>
      </c>
      <c r="L20" s="528">
        <v>43.529999999999994</v>
      </c>
      <c r="M20" s="528" t="s">
        <v>256</v>
      </c>
      <c r="N20" s="589">
        <v>8.9</v>
      </c>
      <c r="O20" s="77">
        <v>1.6012999999999999</v>
      </c>
      <c r="P20" s="528">
        <v>14.251570000000001</v>
      </c>
      <c r="R20" s="528">
        <v>14.251570000000001</v>
      </c>
    </row>
    <row r="21" spans="1:18" x14ac:dyDescent="0.3">
      <c r="A21" s="10" t="s">
        <v>2050</v>
      </c>
      <c r="B21" s="588" t="s">
        <v>2066</v>
      </c>
      <c r="C21" s="589">
        <v>1089870</v>
      </c>
      <c r="D21" s="529" t="s">
        <v>24</v>
      </c>
      <c r="E21" s="589">
        <v>18</v>
      </c>
      <c r="F21" s="529">
        <v>21.599999999999998</v>
      </c>
      <c r="G21" s="589">
        <v>80</v>
      </c>
      <c r="H21" s="589">
        <v>3.6</v>
      </c>
      <c r="I21" s="529">
        <v>110601</v>
      </c>
      <c r="J21" s="529" t="s">
        <v>2052</v>
      </c>
      <c r="K21" s="528">
        <v>50.589999999999996</v>
      </c>
      <c r="L21" s="528">
        <v>49.69</v>
      </c>
      <c r="M21" s="528" t="s">
        <v>256</v>
      </c>
      <c r="N21" s="589">
        <v>12.84</v>
      </c>
      <c r="O21" s="77">
        <v>1.6012999999999999</v>
      </c>
      <c r="P21" s="528">
        <v>20.560692</v>
      </c>
      <c r="R21" s="528">
        <v>20.560692</v>
      </c>
    </row>
    <row r="22" spans="1:18" x14ac:dyDescent="0.3">
      <c r="A22" s="10" t="s">
        <v>2050</v>
      </c>
      <c r="B22" s="588" t="s">
        <v>2067</v>
      </c>
      <c r="C22" s="589">
        <v>1089876</v>
      </c>
      <c r="D22" s="529" t="s">
        <v>24</v>
      </c>
      <c r="E22" s="589">
        <v>10</v>
      </c>
      <c r="F22" s="529">
        <v>12</v>
      </c>
      <c r="G22" s="589">
        <v>80</v>
      </c>
      <c r="H22" s="589">
        <v>4</v>
      </c>
      <c r="I22" s="529">
        <v>110601</v>
      </c>
      <c r="J22" s="529" t="s">
        <v>2052</v>
      </c>
      <c r="K22" s="528">
        <v>57.379999999999995</v>
      </c>
      <c r="L22" s="528">
        <v>56.879999999999995</v>
      </c>
      <c r="M22" s="528" t="s">
        <v>256</v>
      </c>
      <c r="N22" s="589">
        <v>13</v>
      </c>
      <c r="O22" s="77">
        <v>1.6012999999999999</v>
      </c>
      <c r="P22" s="528">
        <v>20.8169</v>
      </c>
      <c r="R22" s="528">
        <v>20.8169</v>
      </c>
    </row>
    <row r="23" spans="1:18" x14ac:dyDescent="0.3">
      <c r="A23" s="10" t="s">
        <v>2050</v>
      </c>
      <c r="B23" s="588" t="s">
        <v>2068</v>
      </c>
      <c r="C23" s="589">
        <v>1089865</v>
      </c>
      <c r="D23" s="529" t="s">
        <v>24</v>
      </c>
      <c r="E23" s="589">
        <v>20</v>
      </c>
      <c r="F23" s="529">
        <v>24</v>
      </c>
      <c r="G23" s="589">
        <v>40</v>
      </c>
      <c r="H23" s="589">
        <v>4</v>
      </c>
      <c r="I23" s="529">
        <v>110601</v>
      </c>
      <c r="J23" s="529" t="s">
        <v>2052</v>
      </c>
      <c r="K23" s="528">
        <v>44.37</v>
      </c>
      <c r="L23" s="528">
        <v>43.37</v>
      </c>
      <c r="M23" s="528" t="s">
        <v>256</v>
      </c>
      <c r="N23" s="589">
        <v>6.5</v>
      </c>
      <c r="O23" s="77">
        <v>1.6012999999999999</v>
      </c>
      <c r="P23" s="528">
        <v>10.40845</v>
      </c>
      <c r="R23" s="528">
        <v>10.40845</v>
      </c>
    </row>
    <row r="24" spans="1:18" x14ac:dyDescent="0.3">
      <c r="A24" s="10" t="s">
        <v>2050</v>
      </c>
      <c r="B24" s="588" t="s">
        <v>2069</v>
      </c>
      <c r="C24" s="589">
        <v>1089877</v>
      </c>
      <c r="D24" s="529" t="s">
        <v>24</v>
      </c>
      <c r="E24" s="589">
        <v>10</v>
      </c>
      <c r="F24" s="529">
        <v>12</v>
      </c>
      <c r="G24" s="589">
        <v>45</v>
      </c>
      <c r="H24" s="589">
        <v>3.6</v>
      </c>
      <c r="I24" s="529">
        <v>110601</v>
      </c>
      <c r="J24" s="529" t="s">
        <v>2052</v>
      </c>
      <c r="K24" s="528">
        <v>23.479999999999997</v>
      </c>
      <c r="L24" s="528">
        <v>22.979999999999997</v>
      </c>
      <c r="M24" s="528" t="s">
        <v>256</v>
      </c>
      <c r="N24" s="589">
        <v>7.13</v>
      </c>
      <c r="O24" s="77">
        <v>1.6012999999999999</v>
      </c>
      <c r="P24" s="528">
        <v>11.417268999999999</v>
      </c>
      <c r="R24" s="528">
        <v>11.417268999999999</v>
      </c>
    </row>
    <row r="25" spans="1:18" x14ac:dyDescent="0.3">
      <c r="A25" s="10" t="s">
        <v>2050</v>
      </c>
      <c r="B25" s="588" t="s">
        <v>2070</v>
      </c>
      <c r="C25" s="589" t="s">
        <v>2071</v>
      </c>
      <c r="D25" s="529" t="s">
        <v>24</v>
      </c>
      <c r="E25" s="589">
        <v>10.35</v>
      </c>
      <c r="F25" s="529">
        <v>12.42</v>
      </c>
      <c r="G25" s="589">
        <v>46</v>
      </c>
      <c r="H25" s="589">
        <v>3.6</v>
      </c>
      <c r="I25" s="529">
        <v>110601</v>
      </c>
      <c r="J25" s="529" t="s">
        <v>2052</v>
      </c>
      <c r="K25" s="528">
        <v>27.314</v>
      </c>
      <c r="L25" s="528">
        <v>26.796500000000002</v>
      </c>
      <c r="M25" s="528" t="s">
        <v>256</v>
      </c>
      <c r="N25" s="589">
        <v>7.4</v>
      </c>
      <c r="O25" s="77">
        <v>1.6012999999999999</v>
      </c>
      <c r="P25" s="528">
        <v>11.84962</v>
      </c>
      <c r="R25" s="528">
        <v>11.84962</v>
      </c>
    </row>
    <row r="26" spans="1:18" x14ac:dyDescent="0.3">
      <c r="A26" s="10" t="s">
        <v>2050</v>
      </c>
      <c r="B26" s="588" t="s">
        <v>2072</v>
      </c>
      <c r="C26" s="589" t="s">
        <v>2073</v>
      </c>
      <c r="D26" s="529" t="s">
        <v>24</v>
      </c>
      <c r="E26" s="589">
        <v>10</v>
      </c>
      <c r="F26" s="529">
        <v>12</v>
      </c>
      <c r="G26" s="589">
        <v>40</v>
      </c>
      <c r="H26" s="589">
        <v>4</v>
      </c>
      <c r="I26" s="529">
        <v>110601</v>
      </c>
      <c r="J26" s="529" t="s">
        <v>2052</v>
      </c>
      <c r="K26" s="528">
        <v>25.81</v>
      </c>
      <c r="L26" s="528">
        <v>25.31</v>
      </c>
      <c r="M26" s="528" t="s">
        <v>256</v>
      </c>
      <c r="N26" s="589">
        <v>6.335</v>
      </c>
      <c r="O26" s="77">
        <v>1.6012999999999999</v>
      </c>
      <c r="P26" s="528">
        <v>10.144235499999999</v>
      </c>
      <c r="R26" s="528">
        <v>10.144235499999999</v>
      </c>
    </row>
    <row r="27" spans="1:18" x14ac:dyDescent="0.3">
      <c r="A27" s="10" t="s">
        <v>2050</v>
      </c>
      <c r="B27" s="588" t="s">
        <v>2074</v>
      </c>
      <c r="C27" s="589" t="s">
        <v>2075</v>
      </c>
      <c r="D27" s="529" t="s">
        <v>24</v>
      </c>
      <c r="E27" s="589">
        <v>21.78</v>
      </c>
      <c r="F27" s="529">
        <v>26.135999999999999</v>
      </c>
      <c r="G27" s="589">
        <v>83</v>
      </c>
      <c r="H27" s="589">
        <v>4.2</v>
      </c>
      <c r="I27" s="529">
        <v>110244</v>
      </c>
      <c r="J27" s="529" t="s">
        <v>2076</v>
      </c>
      <c r="K27" s="528">
        <v>55.301200000000001</v>
      </c>
      <c r="L27" s="528">
        <v>54.212200000000003</v>
      </c>
      <c r="M27" s="528" t="s">
        <v>256</v>
      </c>
      <c r="N27" s="589">
        <v>10.45</v>
      </c>
      <c r="O27" s="77">
        <v>1.6629</v>
      </c>
      <c r="P27" s="528">
        <v>17.377305</v>
      </c>
      <c r="R27" s="528">
        <v>17.377305</v>
      </c>
    </row>
  </sheetData>
  <protectedRanges>
    <protectedRange password="8F60" sqref="S6" name="Calculations_40"/>
  </protectedRanges>
  <conditionalFormatting sqref="C4:C6">
    <cfRule type="duplicateValues" dxfId="171" priority="3"/>
  </conditionalFormatting>
  <conditionalFormatting sqref="D4:D6">
    <cfRule type="duplicateValues" dxfId="170" priority="4"/>
  </conditionalFormatting>
  <conditionalFormatting sqref="D1:D3">
    <cfRule type="duplicateValues" dxfId="169" priority="1"/>
  </conditionalFormatting>
  <conditionalFormatting sqref="E1:E3">
    <cfRule type="duplicateValues" dxfId="168" priority="2"/>
  </conditionalFormatting>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00B050"/>
  </sheetPr>
  <dimension ref="A1:AA27"/>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7.6640625" style="528" customWidth="1"/>
    <col min="17" max="18" width="19.33203125" style="528" customWidth="1"/>
    <col min="19" max="19" width="14"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9.33203125" style="529"/>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2077</v>
      </c>
      <c r="Q6" s="15" t="s">
        <v>2078</v>
      </c>
      <c r="R6" s="15" t="s">
        <v>34</v>
      </c>
      <c r="S6" s="13" t="s">
        <v>15</v>
      </c>
      <c r="T6" s="14" t="s">
        <v>9</v>
      </c>
      <c r="U6" s="12" t="s">
        <v>40</v>
      </c>
      <c r="V6" s="14" t="s">
        <v>39</v>
      </c>
      <c r="W6" s="15" t="s">
        <v>2048</v>
      </c>
      <c r="X6" s="15" t="s">
        <v>2049</v>
      </c>
      <c r="Y6" s="15" t="s">
        <v>37</v>
      </c>
      <c r="Z6" s="22" t="s">
        <v>17</v>
      </c>
      <c r="AA6" s="15" t="s">
        <v>7</v>
      </c>
    </row>
    <row r="7" spans="1:27" x14ac:dyDescent="0.3">
      <c r="A7" s="10" t="s">
        <v>2079</v>
      </c>
      <c r="B7" s="588" t="s">
        <v>2051</v>
      </c>
      <c r="C7" s="10" t="s">
        <v>2080</v>
      </c>
      <c r="D7" s="589">
        <v>2090</v>
      </c>
      <c r="E7" s="529" t="s">
        <v>799</v>
      </c>
      <c r="F7" s="589">
        <v>15</v>
      </c>
      <c r="G7" s="529">
        <v>18</v>
      </c>
      <c r="H7" s="589">
        <v>80</v>
      </c>
      <c r="I7" s="589">
        <v>3</v>
      </c>
      <c r="J7" s="529">
        <v>110601</v>
      </c>
      <c r="K7" s="529" t="s">
        <v>2052</v>
      </c>
      <c r="L7" s="589">
        <v>9.6300000000000008</v>
      </c>
      <c r="M7" s="77">
        <v>1.6012999999999999</v>
      </c>
      <c r="N7" s="528">
        <v>15.420519000000001</v>
      </c>
      <c r="P7" s="528">
        <v>20.659481</v>
      </c>
      <c r="Q7" s="528">
        <v>19.909481</v>
      </c>
      <c r="S7" s="589">
        <v>2090</v>
      </c>
      <c r="T7" s="529" t="s">
        <v>24</v>
      </c>
      <c r="U7" s="589">
        <v>80</v>
      </c>
      <c r="V7" s="589">
        <v>3</v>
      </c>
      <c r="W7" s="528">
        <v>36.08</v>
      </c>
      <c r="X7" s="528">
        <v>35.33</v>
      </c>
      <c r="Y7" s="528" t="s">
        <v>2081</v>
      </c>
    </row>
    <row r="8" spans="1:27" x14ac:dyDescent="0.3">
      <c r="A8" s="10" t="s">
        <v>2079</v>
      </c>
      <c r="B8" s="588" t="s">
        <v>2053</v>
      </c>
      <c r="C8" s="10" t="s">
        <v>2080</v>
      </c>
      <c r="D8" s="589">
        <v>26264</v>
      </c>
      <c r="E8" s="529" t="s">
        <v>799</v>
      </c>
      <c r="F8" s="589">
        <v>10</v>
      </c>
      <c r="G8" s="529">
        <v>12</v>
      </c>
      <c r="H8" s="589">
        <v>40</v>
      </c>
      <c r="I8" s="589">
        <v>4</v>
      </c>
      <c r="J8" s="529">
        <v>110601</v>
      </c>
      <c r="K8" s="529" t="s">
        <v>2052</v>
      </c>
      <c r="L8" s="589">
        <v>6.44</v>
      </c>
      <c r="M8" s="77">
        <v>1.6012999999999999</v>
      </c>
      <c r="N8" s="528">
        <v>10.312372</v>
      </c>
      <c r="P8" s="528">
        <v>17.177627999999999</v>
      </c>
      <c r="Q8" s="528">
        <v>16.677627999999999</v>
      </c>
      <c r="S8" s="589">
        <v>26264</v>
      </c>
      <c r="T8" s="529" t="s">
        <v>24</v>
      </c>
      <c r="U8" s="589">
        <v>40</v>
      </c>
      <c r="V8" s="589">
        <v>4</v>
      </c>
      <c r="W8" s="528">
        <v>27.49</v>
      </c>
      <c r="X8" s="528">
        <v>26.99</v>
      </c>
      <c r="Y8" s="528" t="s">
        <v>2081</v>
      </c>
    </row>
    <row r="9" spans="1:27" x14ac:dyDescent="0.3">
      <c r="A9" s="10" t="s">
        <v>2079</v>
      </c>
      <c r="B9" s="588" t="s">
        <v>2054</v>
      </c>
      <c r="C9" s="10" t="s">
        <v>2080</v>
      </c>
      <c r="D9" s="589">
        <v>38118</v>
      </c>
      <c r="E9" s="529" t="s">
        <v>799</v>
      </c>
      <c r="F9" s="589">
        <v>20</v>
      </c>
      <c r="G9" s="529">
        <v>24</v>
      </c>
      <c r="H9" s="589">
        <v>80</v>
      </c>
      <c r="I9" s="589">
        <v>4</v>
      </c>
      <c r="J9" s="529">
        <v>110601</v>
      </c>
      <c r="K9" s="529" t="s">
        <v>2052</v>
      </c>
      <c r="L9" s="589">
        <v>13</v>
      </c>
      <c r="M9" s="77">
        <v>1.6012999999999999</v>
      </c>
      <c r="N9" s="528">
        <v>20.8169</v>
      </c>
      <c r="P9" s="528">
        <v>23.113099999999999</v>
      </c>
      <c r="Q9" s="528">
        <v>22.113099999999999</v>
      </c>
      <c r="S9" s="589">
        <v>38118</v>
      </c>
      <c r="T9" s="529" t="s">
        <v>24</v>
      </c>
      <c r="U9" s="589">
        <v>80</v>
      </c>
      <c r="V9" s="589">
        <v>4</v>
      </c>
      <c r="W9" s="528">
        <v>43.93</v>
      </c>
      <c r="X9" s="528">
        <v>42.93</v>
      </c>
      <c r="Y9" s="528" t="s">
        <v>2081</v>
      </c>
    </row>
    <row r="10" spans="1:27" x14ac:dyDescent="0.3">
      <c r="A10" s="10" t="s">
        <v>2079</v>
      </c>
      <c r="B10" s="588" t="s">
        <v>2055</v>
      </c>
      <c r="C10" s="10" t="s">
        <v>2080</v>
      </c>
      <c r="D10" s="589">
        <v>53228</v>
      </c>
      <c r="E10" s="529" t="s">
        <v>799</v>
      </c>
      <c r="F10" s="589">
        <v>20</v>
      </c>
      <c r="G10" s="529">
        <v>24</v>
      </c>
      <c r="H10" s="589">
        <v>88</v>
      </c>
      <c r="I10" s="589">
        <v>3.6</v>
      </c>
      <c r="J10" s="529">
        <v>110601</v>
      </c>
      <c r="K10" s="529" t="s">
        <v>2052</v>
      </c>
      <c r="L10" s="589">
        <v>14.12</v>
      </c>
      <c r="M10" s="77">
        <v>1.6012999999999999</v>
      </c>
      <c r="N10" s="528">
        <v>22.610355999999999</v>
      </c>
      <c r="P10" s="528">
        <v>28.029644000000001</v>
      </c>
      <c r="Q10" s="528">
        <v>27.029644000000001</v>
      </c>
      <c r="S10" s="589">
        <v>53228</v>
      </c>
      <c r="T10" s="529" t="s">
        <v>24</v>
      </c>
      <c r="U10" s="589">
        <v>88</v>
      </c>
      <c r="V10" s="589">
        <v>3.6</v>
      </c>
      <c r="W10" s="528">
        <v>50.64</v>
      </c>
      <c r="X10" s="528">
        <v>49.64</v>
      </c>
      <c r="Y10" s="528" t="s">
        <v>2081</v>
      </c>
    </row>
    <row r="11" spans="1:27" x14ac:dyDescent="0.3">
      <c r="A11" s="10" t="s">
        <v>2079</v>
      </c>
      <c r="B11" s="588" t="s">
        <v>2056</v>
      </c>
      <c r="C11" s="10" t="s">
        <v>2080</v>
      </c>
      <c r="D11" s="589">
        <v>53448</v>
      </c>
      <c r="E11" s="529" t="s">
        <v>799</v>
      </c>
      <c r="F11" s="589">
        <v>20</v>
      </c>
      <c r="G11" s="529">
        <v>24</v>
      </c>
      <c r="H11" s="589">
        <v>82</v>
      </c>
      <c r="I11" s="589">
        <v>3.9</v>
      </c>
      <c r="J11" s="529">
        <v>110601</v>
      </c>
      <c r="K11" s="529" t="s">
        <v>2052</v>
      </c>
      <c r="L11" s="589">
        <v>13.14</v>
      </c>
      <c r="M11" s="77">
        <v>1.6012999999999999</v>
      </c>
      <c r="N11" s="528">
        <v>21.041081999999999</v>
      </c>
      <c r="P11" s="528">
        <v>31.518917999999996</v>
      </c>
      <c r="Q11" s="528">
        <v>30.518917999999996</v>
      </c>
      <c r="S11" s="589">
        <v>53448</v>
      </c>
      <c r="T11" s="529" t="s">
        <v>24</v>
      </c>
      <c r="U11" s="589">
        <v>82</v>
      </c>
      <c r="V11" s="589">
        <v>3.9</v>
      </c>
      <c r="W11" s="528">
        <v>52.559999999999995</v>
      </c>
      <c r="X11" s="528">
        <v>51.559999999999995</v>
      </c>
      <c r="Y11" s="528" t="s">
        <v>2081</v>
      </c>
    </row>
    <row r="12" spans="1:27" x14ac:dyDescent="0.3">
      <c r="A12" s="10" t="s">
        <v>2079</v>
      </c>
      <c r="B12" s="588" t="s">
        <v>2057</v>
      </c>
      <c r="C12" s="10" t="s">
        <v>2080</v>
      </c>
      <c r="D12" s="589">
        <v>53458</v>
      </c>
      <c r="E12" s="529" t="s">
        <v>799</v>
      </c>
      <c r="F12" s="589">
        <v>20</v>
      </c>
      <c r="G12" s="529">
        <v>24</v>
      </c>
      <c r="H12" s="589">
        <v>74</v>
      </c>
      <c r="I12" s="589">
        <v>4.38</v>
      </c>
      <c r="J12" s="529">
        <v>110601</v>
      </c>
      <c r="K12" s="529" t="s">
        <v>2052</v>
      </c>
      <c r="L12" s="589">
        <v>11.88</v>
      </c>
      <c r="M12" s="77">
        <v>1.6012999999999999</v>
      </c>
      <c r="N12" s="528">
        <v>19.023444000000001</v>
      </c>
      <c r="P12" s="528">
        <v>24.706555999999996</v>
      </c>
      <c r="Q12" s="528">
        <v>23.706555999999996</v>
      </c>
      <c r="S12" s="589">
        <v>53458</v>
      </c>
      <c r="T12" s="529" t="s">
        <v>24</v>
      </c>
      <c r="U12" s="589">
        <v>74</v>
      </c>
      <c r="V12" s="589">
        <v>4.38</v>
      </c>
      <c r="W12" s="528">
        <v>43.73</v>
      </c>
      <c r="X12" s="528">
        <v>42.73</v>
      </c>
      <c r="Y12" s="528" t="s">
        <v>2081</v>
      </c>
    </row>
    <row r="13" spans="1:27" x14ac:dyDescent="0.3">
      <c r="A13" s="10" t="s">
        <v>2079</v>
      </c>
      <c r="B13" s="588" t="s">
        <v>2058</v>
      </c>
      <c r="C13" s="10" t="s">
        <v>2080</v>
      </c>
      <c r="D13" s="589">
        <v>53958</v>
      </c>
      <c r="E13" s="529" t="s">
        <v>799</v>
      </c>
      <c r="F13" s="589">
        <v>20</v>
      </c>
      <c r="G13" s="529">
        <v>24</v>
      </c>
      <c r="H13" s="589">
        <v>84</v>
      </c>
      <c r="I13" s="589">
        <v>3.75</v>
      </c>
      <c r="J13" s="529">
        <v>110601</v>
      </c>
      <c r="K13" s="529" t="s">
        <v>2052</v>
      </c>
      <c r="L13" s="589">
        <v>13.48</v>
      </c>
      <c r="M13" s="77">
        <v>1.6012999999999999</v>
      </c>
      <c r="N13" s="528">
        <v>21.585523999999999</v>
      </c>
      <c r="P13" s="528">
        <v>33.294475999999996</v>
      </c>
      <c r="Q13" s="528">
        <v>32.294475999999996</v>
      </c>
      <c r="S13" s="589">
        <v>53958</v>
      </c>
      <c r="T13" s="529" t="s">
        <v>24</v>
      </c>
      <c r="U13" s="589">
        <v>84</v>
      </c>
      <c r="V13" s="589">
        <v>3.75</v>
      </c>
      <c r="W13" s="528">
        <v>54.879999999999995</v>
      </c>
      <c r="X13" s="528">
        <v>53.879999999999995</v>
      </c>
      <c r="Y13" s="528" t="s">
        <v>2081</v>
      </c>
    </row>
    <row r="14" spans="1:27" x14ac:dyDescent="0.3">
      <c r="A14" s="10" t="s">
        <v>2079</v>
      </c>
      <c r="B14" s="588" t="s">
        <v>2059</v>
      </c>
      <c r="C14" s="10" t="s">
        <v>2080</v>
      </c>
      <c r="D14" s="589">
        <v>53978</v>
      </c>
      <c r="E14" s="529" t="s">
        <v>799</v>
      </c>
      <c r="F14" s="589">
        <v>20</v>
      </c>
      <c r="G14" s="529">
        <v>24</v>
      </c>
      <c r="H14" s="589">
        <v>88</v>
      </c>
      <c r="I14" s="589">
        <v>3.6</v>
      </c>
      <c r="J14" s="529">
        <v>110601</v>
      </c>
      <c r="K14" s="529" t="s">
        <v>2052</v>
      </c>
      <c r="L14" s="589">
        <v>7.76</v>
      </c>
      <c r="M14" s="77">
        <v>1.6012999999999999</v>
      </c>
      <c r="N14" s="528">
        <v>12.426088</v>
      </c>
      <c r="P14" s="528">
        <v>43.253912</v>
      </c>
      <c r="Q14" s="528">
        <v>42.253912</v>
      </c>
      <c r="S14" s="589">
        <v>53978</v>
      </c>
      <c r="T14" s="529" t="s">
        <v>24</v>
      </c>
      <c r="U14" s="589">
        <v>88</v>
      </c>
      <c r="V14" s="589">
        <v>3.6</v>
      </c>
      <c r="W14" s="528">
        <v>55.68</v>
      </c>
      <c r="X14" s="528">
        <v>54.68</v>
      </c>
      <c r="Y14" s="528" t="s">
        <v>2081</v>
      </c>
    </row>
    <row r="15" spans="1:27" x14ac:dyDescent="0.3">
      <c r="A15" s="10" t="s">
        <v>2079</v>
      </c>
      <c r="B15" s="588" t="s">
        <v>2060</v>
      </c>
      <c r="C15" s="10" t="s">
        <v>2080</v>
      </c>
      <c r="D15" s="589">
        <v>53989</v>
      </c>
      <c r="E15" s="529" t="s">
        <v>799</v>
      </c>
      <c r="F15" s="589">
        <v>20</v>
      </c>
      <c r="G15" s="529">
        <v>24</v>
      </c>
      <c r="H15" s="589">
        <v>46</v>
      </c>
      <c r="I15" s="589">
        <v>3.6</v>
      </c>
      <c r="J15" s="529">
        <v>110601</v>
      </c>
      <c r="K15" s="529" t="s">
        <v>2052</v>
      </c>
      <c r="L15" s="589">
        <v>7.3970000000000002</v>
      </c>
      <c r="M15" s="77">
        <v>1.6012999999999999</v>
      </c>
      <c r="N15" s="528">
        <v>11.844816099999999</v>
      </c>
      <c r="P15" s="528">
        <v>39.4651839</v>
      </c>
      <c r="Q15" s="528">
        <v>38.4651839</v>
      </c>
      <c r="S15" s="589">
        <v>53989</v>
      </c>
      <c r="T15" s="529" t="s">
        <v>24</v>
      </c>
      <c r="U15" s="589">
        <v>46</v>
      </c>
      <c r="V15" s="589">
        <v>3.6</v>
      </c>
      <c r="W15" s="528">
        <v>51.309999999999995</v>
      </c>
      <c r="X15" s="528">
        <v>50.309999999999995</v>
      </c>
      <c r="Y15" s="528" t="s">
        <v>2081</v>
      </c>
    </row>
    <row r="16" spans="1:27" x14ac:dyDescent="0.3">
      <c r="A16" s="10" t="s">
        <v>2079</v>
      </c>
      <c r="B16" s="588" t="s">
        <v>2061</v>
      </c>
      <c r="C16" s="10" t="s">
        <v>2080</v>
      </c>
      <c r="D16" s="589">
        <v>53998</v>
      </c>
      <c r="E16" s="529" t="s">
        <v>799</v>
      </c>
      <c r="F16" s="589">
        <v>20</v>
      </c>
      <c r="G16" s="529">
        <v>24</v>
      </c>
      <c r="H16" s="589">
        <v>80</v>
      </c>
      <c r="I16" s="589">
        <v>3.6</v>
      </c>
      <c r="J16" s="529">
        <v>110601</v>
      </c>
      <c r="K16" s="529" t="s">
        <v>2052</v>
      </c>
      <c r="L16" s="589">
        <v>12.84</v>
      </c>
      <c r="M16" s="77">
        <v>1.6012999999999999</v>
      </c>
      <c r="N16" s="528">
        <v>20.560692</v>
      </c>
      <c r="P16" s="528">
        <v>33.739307999999994</v>
      </c>
      <c r="Q16" s="528">
        <v>32.739307999999994</v>
      </c>
      <c r="S16" s="589">
        <v>53998</v>
      </c>
      <c r="T16" s="529" t="s">
        <v>24</v>
      </c>
      <c r="U16" s="589">
        <v>80</v>
      </c>
      <c r="V16" s="589">
        <v>3.6</v>
      </c>
      <c r="W16" s="528">
        <v>54.3</v>
      </c>
      <c r="X16" s="528">
        <v>53.3</v>
      </c>
      <c r="Y16" s="528" t="s">
        <v>2081</v>
      </c>
    </row>
    <row r="17" spans="1:25" x14ac:dyDescent="0.3">
      <c r="A17" s="10" t="s">
        <v>2079</v>
      </c>
      <c r="B17" s="588" t="s">
        <v>2062</v>
      </c>
      <c r="C17" s="10" t="s">
        <v>2080</v>
      </c>
      <c r="D17" s="589">
        <v>1089271</v>
      </c>
      <c r="E17" s="529" t="s">
        <v>799</v>
      </c>
      <c r="F17" s="589">
        <v>10.35</v>
      </c>
      <c r="G17" s="529">
        <v>12.42</v>
      </c>
      <c r="H17" s="589">
        <v>80</v>
      </c>
      <c r="I17" s="589">
        <v>4</v>
      </c>
      <c r="J17" s="529">
        <v>110601</v>
      </c>
      <c r="K17" s="529" t="s">
        <v>2052</v>
      </c>
      <c r="L17" s="589">
        <v>13</v>
      </c>
      <c r="M17" s="77">
        <v>1.6012999999999999</v>
      </c>
      <c r="N17" s="528">
        <v>20.8169</v>
      </c>
      <c r="P17" s="528">
        <v>3.3771000000000022</v>
      </c>
      <c r="Q17" s="528">
        <v>2.8596000000000039</v>
      </c>
      <c r="S17" s="589">
        <v>1089271</v>
      </c>
      <c r="T17" s="529" t="s">
        <v>24</v>
      </c>
      <c r="U17" s="589">
        <v>80</v>
      </c>
      <c r="V17" s="589">
        <v>4</v>
      </c>
      <c r="W17" s="528">
        <v>24.194000000000003</v>
      </c>
      <c r="X17" s="528">
        <v>23.676500000000004</v>
      </c>
      <c r="Y17" s="528" t="s">
        <v>2081</v>
      </c>
    </row>
    <row r="18" spans="1:25" x14ac:dyDescent="0.3">
      <c r="A18" s="10" t="s">
        <v>2079</v>
      </c>
      <c r="B18" s="588" t="s">
        <v>2063</v>
      </c>
      <c r="C18" s="10" t="s">
        <v>2080</v>
      </c>
      <c r="D18" s="589">
        <v>1089300</v>
      </c>
      <c r="E18" s="529" t="s">
        <v>799</v>
      </c>
      <c r="F18" s="589">
        <v>18</v>
      </c>
      <c r="G18" s="529">
        <v>21.599999999999998</v>
      </c>
      <c r="H18" s="589">
        <v>80</v>
      </c>
      <c r="I18" s="589">
        <v>4</v>
      </c>
      <c r="J18" s="529">
        <v>110601</v>
      </c>
      <c r="K18" s="529" t="s">
        <v>2052</v>
      </c>
      <c r="L18" s="589">
        <v>13</v>
      </c>
      <c r="M18" s="77">
        <v>1.6012999999999999</v>
      </c>
      <c r="N18" s="528">
        <v>20.8169</v>
      </c>
      <c r="P18" s="528">
        <v>19.423100000000002</v>
      </c>
      <c r="Q18" s="528">
        <v>18.523100000000003</v>
      </c>
      <c r="S18" s="589">
        <v>1089300</v>
      </c>
      <c r="T18" s="529" t="s">
        <v>24</v>
      </c>
      <c r="U18" s="589">
        <v>80</v>
      </c>
      <c r="V18" s="589">
        <v>4</v>
      </c>
      <c r="W18" s="528">
        <v>40.24</v>
      </c>
      <c r="X18" s="528">
        <v>39.340000000000003</v>
      </c>
      <c r="Y18" s="528" t="s">
        <v>2081</v>
      </c>
    </row>
    <row r="19" spans="1:25" x14ac:dyDescent="0.3">
      <c r="A19" s="10" t="s">
        <v>2079</v>
      </c>
      <c r="B19" s="588" t="s">
        <v>2064</v>
      </c>
      <c r="C19" s="10" t="s">
        <v>2080</v>
      </c>
      <c r="D19" s="589">
        <v>1089301</v>
      </c>
      <c r="E19" s="529" t="s">
        <v>799</v>
      </c>
      <c r="F19" s="589">
        <v>20</v>
      </c>
      <c r="G19" s="529">
        <v>24</v>
      </c>
      <c r="H19" s="589">
        <v>80</v>
      </c>
      <c r="I19" s="589">
        <v>3.75</v>
      </c>
      <c r="J19" s="529">
        <v>110601</v>
      </c>
      <c r="K19" s="529" t="s">
        <v>2052</v>
      </c>
      <c r="L19" s="589">
        <v>12.824999999999999</v>
      </c>
      <c r="M19" s="77">
        <v>1.6012999999999999</v>
      </c>
      <c r="N19" s="528">
        <v>20.536672499999998</v>
      </c>
      <c r="P19" s="528">
        <v>23.993327499999996</v>
      </c>
      <c r="Q19" s="528">
        <v>22.993327499999996</v>
      </c>
      <c r="S19" s="589">
        <v>1089301</v>
      </c>
      <c r="T19" s="529" t="s">
        <v>24</v>
      </c>
      <c r="U19" s="589">
        <v>80</v>
      </c>
      <c r="V19" s="589">
        <v>3.75</v>
      </c>
      <c r="W19" s="528">
        <v>44.529999999999994</v>
      </c>
      <c r="X19" s="528">
        <v>43.529999999999994</v>
      </c>
      <c r="Y19" s="528" t="s">
        <v>2081</v>
      </c>
    </row>
    <row r="20" spans="1:25" x14ac:dyDescent="0.3">
      <c r="A20" s="10" t="s">
        <v>2079</v>
      </c>
      <c r="B20" s="588" t="s">
        <v>2065</v>
      </c>
      <c r="C20" s="10" t="s">
        <v>2080</v>
      </c>
      <c r="D20" s="589">
        <v>1089302</v>
      </c>
      <c r="E20" s="529" t="s">
        <v>799</v>
      </c>
      <c r="F20" s="589">
        <v>20</v>
      </c>
      <c r="G20" s="529">
        <v>24</v>
      </c>
      <c r="H20" s="589">
        <v>80</v>
      </c>
      <c r="I20" s="589">
        <v>3.6</v>
      </c>
      <c r="J20" s="529">
        <v>110601</v>
      </c>
      <c r="K20" s="529" t="s">
        <v>2052</v>
      </c>
      <c r="L20" s="589">
        <v>8.9</v>
      </c>
      <c r="M20" s="77">
        <v>1.6012999999999999</v>
      </c>
      <c r="N20" s="528">
        <v>14.251570000000001</v>
      </c>
      <c r="P20" s="528">
        <v>30.278429999999993</v>
      </c>
      <c r="Q20" s="528">
        <v>29.278429999999993</v>
      </c>
      <c r="S20" s="589">
        <v>1089302</v>
      </c>
      <c r="T20" s="529" t="s">
        <v>24</v>
      </c>
      <c r="U20" s="589">
        <v>80</v>
      </c>
      <c r="V20" s="589">
        <v>3.6</v>
      </c>
      <c r="W20" s="528">
        <v>44.529999999999994</v>
      </c>
      <c r="X20" s="528">
        <v>43.529999999999994</v>
      </c>
      <c r="Y20" s="528" t="s">
        <v>2081</v>
      </c>
    </row>
    <row r="21" spans="1:25" x14ac:dyDescent="0.3">
      <c r="A21" s="10" t="s">
        <v>2079</v>
      </c>
      <c r="B21" s="588" t="s">
        <v>2066</v>
      </c>
      <c r="C21" s="10" t="s">
        <v>2080</v>
      </c>
      <c r="D21" s="589">
        <v>1089870</v>
      </c>
      <c r="E21" s="529" t="s">
        <v>799</v>
      </c>
      <c r="F21" s="589">
        <v>18</v>
      </c>
      <c r="G21" s="529">
        <v>21.599999999999998</v>
      </c>
      <c r="H21" s="589">
        <v>80</v>
      </c>
      <c r="I21" s="589">
        <v>3.6</v>
      </c>
      <c r="J21" s="529">
        <v>110601</v>
      </c>
      <c r="K21" s="529" t="s">
        <v>2052</v>
      </c>
      <c r="L21" s="589">
        <v>12.84</v>
      </c>
      <c r="M21" s="77">
        <v>1.6012999999999999</v>
      </c>
      <c r="N21" s="528">
        <v>20.560692</v>
      </c>
      <c r="P21" s="528">
        <v>30.029307999999997</v>
      </c>
      <c r="Q21" s="528">
        <v>29.129307999999998</v>
      </c>
      <c r="S21" s="589">
        <v>1089870</v>
      </c>
      <c r="T21" s="529" t="s">
        <v>24</v>
      </c>
      <c r="U21" s="589">
        <v>80</v>
      </c>
      <c r="V21" s="589">
        <v>3.6</v>
      </c>
      <c r="W21" s="528">
        <v>50.589999999999996</v>
      </c>
      <c r="X21" s="528">
        <v>49.69</v>
      </c>
      <c r="Y21" s="528" t="s">
        <v>2081</v>
      </c>
    </row>
    <row r="22" spans="1:25" x14ac:dyDescent="0.3">
      <c r="A22" s="10" t="s">
        <v>2079</v>
      </c>
      <c r="B22" s="588" t="s">
        <v>2067</v>
      </c>
      <c r="C22" s="10" t="s">
        <v>2080</v>
      </c>
      <c r="D22" s="589">
        <v>1089876</v>
      </c>
      <c r="E22" s="529" t="s">
        <v>799</v>
      </c>
      <c r="F22" s="589">
        <v>10</v>
      </c>
      <c r="G22" s="529">
        <v>12</v>
      </c>
      <c r="H22" s="589">
        <v>80</v>
      </c>
      <c r="I22" s="589">
        <v>4</v>
      </c>
      <c r="J22" s="529">
        <v>110601</v>
      </c>
      <c r="K22" s="529" t="s">
        <v>2052</v>
      </c>
      <c r="L22" s="589">
        <v>13</v>
      </c>
      <c r="M22" s="77">
        <v>1.6012999999999999</v>
      </c>
      <c r="N22" s="528">
        <v>20.8169</v>
      </c>
      <c r="P22" s="528">
        <v>36.563099999999991</v>
      </c>
      <c r="Q22" s="528">
        <v>36.063099999999991</v>
      </c>
      <c r="S22" s="589">
        <v>1089876</v>
      </c>
      <c r="T22" s="529" t="s">
        <v>24</v>
      </c>
      <c r="U22" s="589">
        <v>80</v>
      </c>
      <c r="V22" s="589">
        <v>4</v>
      </c>
      <c r="W22" s="528">
        <v>57.379999999999995</v>
      </c>
      <c r="X22" s="528">
        <v>56.879999999999995</v>
      </c>
      <c r="Y22" s="528" t="s">
        <v>2081</v>
      </c>
    </row>
    <row r="23" spans="1:25" x14ac:dyDescent="0.3">
      <c r="A23" s="10" t="s">
        <v>2079</v>
      </c>
      <c r="B23" s="588" t="s">
        <v>2068</v>
      </c>
      <c r="C23" s="10" t="s">
        <v>2080</v>
      </c>
      <c r="D23" s="589">
        <v>1089865</v>
      </c>
      <c r="E23" s="529" t="s">
        <v>799</v>
      </c>
      <c r="F23" s="589">
        <v>20</v>
      </c>
      <c r="G23" s="529">
        <v>24</v>
      </c>
      <c r="H23" s="589">
        <v>40</v>
      </c>
      <c r="I23" s="589">
        <v>4</v>
      </c>
      <c r="J23" s="529">
        <v>110601</v>
      </c>
      <c r="K23" s="529" t="s">
        <v>2052</v>
      </c>
      <c r="L23" s="589">
        <v>6.5</v>
      </c>
      <c r="M23" s="77">
        <v>1.6012999999999999</v>
      </c>
      <c r="N23" s="528">
        <v>10.40845</v>
      </c>
      <c r="P23" s="528">
        <v>33.961549999999995</v>
      </c>
      <c r="Q23" s="528">
        <v>32.961549999999995</v>
      </c>
      <c r="S23" s="589">
        <v>1089865</v>
      </c>
      <c r="T23" s="529" t="s">
        <v>24</v>
      </c>
      <c r="U23" s="589">
        <v>40</v>
      </c>
      <c r="V23" s="589">
        <v>4</v>
      </c>
      <c r="W23" s="528">
        <v>44.37</v>
      </c>
      <c r="X23" s="528">
        <v>43.37</v>
      </c>
      <c r="Y23" s="528" t="s">
        <v>2081</v>
      </c>
    </row>
    <row r="24" spans="1:25" x14ac:dyDescent="0.3">
      <c r="A24" s="10" t="s">
        <v>2079</v>
      </c>
      <c r="B24" s="588" t="s">
        <v>2069</v>
      </c>
      <c r="C24" s="10" t="s">
        <v>2080</v>
      </c>
      <c r="D24" s="589">
        <v>1089877</v>
      </c>
      <c r="E24" s="529" t="s">
        <v>799</v>
      </c>
      <c r="F24" s="589">
        <v>10</v>
      </c>
      <c r="G24" s="529">
        <v>12</v>
      </c>
      <c r="H24" s="589">
        <v>45</v>
      </c>
      <c r="I24" s="589">
        <v>3.6</v>
      </c>
      <c r="J24" s="529">
        <v>110601</v>
      </c>
      <c r="K24" s="529" t="s">
        <v>2052</v>
      </c>
      <c r="L24" s="589">
        <v>7.13</v>
      </c>
      <c r="M24" s="77">
        <v>1.6012999999999999</v>
      </c>
      <c r="N24" s="528">
        <v>11.417268999999999</v>
      </c>
      <c r="P24" s="528">
        <v>12.062730999999998</v>
      </c>
      <c r="Q24" s="528">
        <v>11.562730999999998</v>
      </c>
      <c r="S24" s="589">
        <v>1089877</v>
      </c>
      <c r="T24" s="529" t="s">
        <v>24</v>
      </c>
      <c r="U24" s="589">
        <v>45</v>
      </c>
      <c r="V24" s="589">
        <v>3.6</v>
      </c>
      <c r="W24" s="528">
        <v>23.479999999999997</v>
      </c>
      <c r="X24" s="528">
        <v>22.979999999999997</v>
      </c>
      <c r="Y24" s="528" t="s">
        <v>2081</v>
      </c>
    </row>
    <row r="25" spans="1:25" x14ac:dyDescent="0.3">
      <c r="A25" s="10" t="s">
        <v>2079</v>
      </c>
      <c r="B25" s="588" t="s">
        <v>2070</v>
      </c>
      <c r="C25" s="10" t="s">
        <v>2080</v>
      </c>
      <c r="D25" s="589" t="s">
        <v>2071</v>
      </c>
      <c r="E25" s="529" t="s">
        <v>799</v>
      </c>
      <c r="F25" s="589">
        <v>10.35</v>
      </c>
      <c r="G25" s="529">
        <v>12.42</v>
      </c>
      <c r="H25" s="589">
        <v>46</v>
      </c>
      <c r="I25" s="589">
        <v>3.6</v>
      </c>
      <c r="J25" s="529">
        <v>110601</v>
      </c>
      <c r="K25" s="529" t="s">
        <v>2052</v>
      </c>
      <c r="L25" s="589">
        <v>7.4</v>
      </c>
      <c r="M25" s="77">
        <v>1.6012999999999999</v>
      </c>
      <c r="N25" s="528">
        <v>11.84962</v>
      </c>
      <c r="P25" s="528">
        <v>15.46438</v>
      </c>
      <c r="Q25" s="528">
        <v>14.946880000000002</v>
      </c>
      <c r="S25" s="589" t="s">
        <v>2071</v>
      </c>
      <c r="T25" s="529" t="s">
        <v>24</v>
      </c>
      <c r="U25" s="589">
        <v>46</v>
      </c>
      <c r="V25" s="589">
        <v>3.6</v>
      </c>
      <c r="W25" s="528">
        <v>27.314</v>
      </c>
      <c r="X25" s="528">
        <v>26.796500000000002</v>
      </c>
      <c r="Y25" s="528" t="s">
        <v>2081</v>
      </c>
    </row>
    <row r="26" spans="1:25" x14ac:dyDescent="0.3">
      <c r="A26" s="10" t="s">
        <v>2079</v>
      </c>
      <c r="B26" s="588" t="s">
        <v>2072</v>
      </c>
      <c r="C26" s="10" t="s">
        <v>2080</v>
      </c>
      <c r="D26" s="589" t="s">
        <v>2073</v>
      </c>
      <c r="E26" s="529" t="s">
        <v>799</v>
      </c>
      <c r="F26" s="589">
        <v>10</v>
      </c>
      <c r="G26" s="529">
        <v>12</v>
      </c>
      <c r="H26" s="589">
        <v>40</v>
      </c>
      <c r="I26" s="589">
        <v>4</v>
      </c>
      <c r="J26" s="529">
        <v>110601</v>
      </c>
      <c r="K26" s="529" t="s">
        <v>2052</v>
      </c>
      <c r="L26" s="589">
        <v>6.335</v>
      </c>
      <c r="M26" s="77">
        <v>1.6012999999999999</v>
      </c>
      <c r="N26" s="528">
        <v>10.144235499999999</v>
      </c>
      <c r="P26" s="528">
        <v>15.6657645</v>
      </c>
      <c r="Q26" s="528">
        <v>15.1657645</v>
      </c>
      <c r="S26" s="589" t="s">
        <v>2073</v>
      </c>
      <c r="T26" s="529" t="s">
        <v>24</v>
      </c>
      <c r="U26" s="589">
        <v>40</v>
      </c>
      <c r="V26" s="589">
        <v>4</v>
      </c>
      <c r="W26" s="528">
        <v>25.81</v>
      </c>
      <c r="X26" s="528">
        <v>25.31</v>
      </c>
      <c r="Y26" s="528" t="s">
        <v>2081</v>
      </c>
    </row>
    <row r="27" spans="1:25" x14ac:dyDescent="0.3">
      <c r="A27" s="10" t="s">
        <v>2079</v>
      </c>
      <c r="B27" s="588" t="s">
        <v>2074</v>
      </c>
      <c r="C27" s="10" t="s">
        <v>2082</v>
      </c>
      <c r="D27" s="589" t="s">
        <v>2075</v>
      </c>
      <c r="E27" s="529" t="s">
        <v>799</v>
      </c>
      <c r="F27" s="589">
        <v>21.78</v>
      </c>
      <c r="G27" s="529">
        <v>26.135999999999999</v>
      </c>
      <c r="H27" s="589">
        <v>83</v>
      </c>
      <c r="I27" s="589">
        <v>4.2</v>
      </c>
      <c r="J27" s="529">
        <v>110244</v>
      </c>
      <c r="K27" s="529" t="s">
        <v>2076</v>
      </c>
      <c r="L27" s="589">
        <v>10.45</v>
      </c>
      <c r="M27" s="77">
        <v>1.6629</v>
      </c>
      <c r="N27" s="528">
        <v>17.377305</v>
      </c>
      <c r="P27" s="528">
        <v>37.923895000000002</v>
      </c>
      <c r="Q27" s="528">
        <v>36.834895000000003</v>
      </c>
      <c r="S27" s="589" t="s">
        <v>2075</v>
      </c>
      <c r="T27" s="529" t="s">
        <v>24</v>
      </c>
      <c r="U27" s="589">
        <v>83</v>
      </c>
      <c r="V27" s="589">
        <v>4.2</v>
      </c>
      <c r="W27" s="528">
        <v>55.301200000000001</v>
      </c>
      <c r="X27" s="528">
        <v>54.212200000000003</v>
      </c>
      <c r="Y27" s="528" t="s">
        <v>2081</v>
      </c>
    </row>
  </sheetData>
  <protectedRanges>
    <protectedRange password="8F60" sqref="Z6" name="Calculations_40"/>
  </protectedRanges>
  <mergeCells count="1">
    <mergeCell ref="P5:Q5"/>
  </mergeCells>
  <conditionalFormatting sqref="D1:D6">
    <cfRule type="duplicateValues" dxfId="167" priority="2"/>
  </conditionalFormatting>
  <conditionalFormatting sqref="T6">
    <cfRule type="duplicateValues" dxfId="166" priority="1"/>
  </conditionalFormatting>
  <conditionalFormatting sqref="E1:E6">
    <cfRule type="duplicateValues" dxfId="165" priority="3"/>
  </conditionalFormatting>
  <conditionalFormatting sqref="T1:T5 S1:S6">
    <cfRule type="duplicateValues" dxfId="164" priority="4"/>
  </conditionalFormatting>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00B0F0"/>
  </sheetPr>
  <dimension ref="A1:X1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1.33203125" style="10" customWidth="1"/>
    <col min="2" max="2" width="21.88671875" style="10" customWidth="1"/>
    <col min="3" max="3" width="13" style="10" customWidth="1"/>
    <col min="4" max="6" width="10.33203125" style="529" bestFit="1" customWidth="1"/>
    <col min="7" max="7" width="8.44140625" style="529" bestFit="1" customWidth="1"/>
    <col min="8" max="8" width="7.44140625" style="529" bestFit="1" customWidth="1"/>
    <col min="9" max="9" width="9.33203125" style="529"/>
    <col min="10" max="10" width="11.44140625" style="529" customWidth="1"/>
    <col min="11" max="11" width="17.88671875" style="529" customWidth="1"/>
    <col min="12" max="12" width="17.6640625" style="529" customWidth="1"/>
    <col min="13" max="13" width="17.109375" style="529" customWidth="1"/>
    <col min="14" max="14" width="10.33203125" style="58" bestFit="1" customWidth="1"/>
    <col min="15" max="16" width="8.5546875" style="528" bestFit="1" customWidth="1"/>
    <col min="17" max="17" width="5.6640625" style="59" customWidth="1"/>
    <col min="18" max="18" width="14.88671875" style="528" customWidth="1"/>
    <col min="19" max="19" width="15.6640625" style="528" bestFit="1" customWidth="1"/>
    <col min="20" max="20" width="6.5546875" style="529" bestFit="1" customWidth="1"/>
    <col min="21" max="16384" width="9.33203125" style="10"/>
  </cols>
  <sheetData>
    <row r="1" spans="1:20" s="3" customFormat="1" ht="23.25" customHeight="1" x14ac:dyDescent="0.3">
      <c r="A1" s="953" t="s">
        <v>42</v>
      </c>
      <c r="B1" s="953"/>
      <c r="C1" s="953"/>
      <c r="D1" s="2"/>
      <c r="E1" s="26"/>
      <c r="F1" s="26"/>
      <c r="G1" s="26"/>
      <c r="H1" s="26"/>
      <c r="I1" s="26"/>
      <c r="J1" s="26"/>
      <c r="K1" s="26"/>
      <c r="L1" s="26"/>
      <c r="M1" s="26"/>
      <c r="N1" s="27"/>
      <c r="O1" s="28"/>
      <c r="P1" s="28"/>
      <c r="Q1" s="29"/>
      <c r="R1" s="30"/>
      <c r="S1" s="31"/>
      <c r="T1" s="32"/>
    </row>
    <row r="2" spans="1:20" s="3" customFormat="1" ht="15" customHeight="1" x14ac:dyDescent="0.3">
      <c r="A2" s="954" t="s">
        <v>41</v>
      </c>
      <c r="B2" s="954"/>
      <c r="C2" s="954"/>
      <c r="D2" s="5"/>
      <c r="E2" s="33"/>
      <c r="F2" s="34"/>
      <c r="G2" s="34"/>
      <c r="H2" s="34"/>
      <c r="I2" s="34"/>
      <c r="J2" s="34"/>
      <c r="K2" s="34"/>
      <c r="L2" s="34"/>
      <c r="M2" s="34"/>
      <c r="N2" s="35"/>
      <c r="O2" s="36"/>
      <c r="P2" s="36"/>
      <c r="Q2" s="37"/>
      <c r="R2" s="38"/>
      <c r="S2" s="39"/>
      <c r="T2" s="40"/>
    </row>
    <row r="3" spans="1:20" s="3" customFormat="1" ht="27" customHeight="1" x14ac:dyDescent="0.3">
      <c r="A3" s="955" t="s">
        <v>0</v>
      </c>
      <c r="B3" s="955"/>
      <c r="C3" s="955"/>
      <c r="D3" s="6"/>
      <c r="E3" s="41"/>
      <c r="F3" s="42"/>
      <c r="G3" s="42"/>
      <c r="H3" s="42"/>
      <c r="I3" s="42"/>
      <c r="J3" s="42"/>
      <c r="K3" s="42"/>
      <c r="L3" s="42"/>
      <c r="M3" s="42"/>
      <c r="N3" s="43"/>
      <c r="O3" s="44"/>
      <c r="P3" s="44"/>
      <c r="Q3" s="45"/>
      <c r="R3" s="46"/>
      <c r="S3" s="39"/>
      <c r="T3" s="40"/>
    </row>
    <row r="4" spans="1:20" s="3" customFormat="1" ht="14.4" thickBot="1" x14ac:dyDescent="0.35">
      <c r="A4" s="4"/>
      <c r="B4" s="6"/>
      <c r="C4" s="6" t="s">
        <v>2083</v>
      </c>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27.6" x14ac:dyDescent="0.3">
      <c r="A7" s="10" t="s">
        <v>2084</v>
      </c>
      <c r="B7" s="265" t="s">
        <v>2085</v>
      </c>
      <c r="C7" s="3" t="s">
        <v>2086</v>
      </c>
      <c r="D7" s="529" t="s">
        <v>24</v>
      </c>
      <c r="E7" s="529">
        <v>18.02</v>
      </c>
      <c r="F7" s="529">
        <f>E7+2</f>
        <v>20.02</v>
      </c>
      <c r="G7" s="529">
        <v>64</v>
      </c>
      <c r="H7" s="529">
        <v>4.51</v>
      </c>
      <c r="I7" s="529">
        <v>110244</v>
      </c>
      <c r="J7" s="529" t="s">
        <v>2087</v>
      </c>
      <c r="K7" s="405">
        <v>55</v>
      </c>
      <c r="L7" s="528"/>
      <c r="M7" s="528"/>
      <c r="N7" s="58">
        <v>6</v>
      </c>
      <c r="O7" s="77">
        <v>1.6629</v>
      </c>
      <c r="P7" s="528">
        <f>N7*O7</f>
        <v>9.9773999999999994</v>
      </c>
      <c r="R7" s="405">
        <f>K7-P7</f>
        <v>45.022599999999997</v>
      </c>
      <c r="S7" s="528">
        <v>0</v>
      </c>
    </row>
    <row r="8" spans="1:20" ht="27.6" x14ac:dyDescent="0.3">
      <c r="A8" s="10" t="s">
        <v>2084</v>
      </c>
      <c r="B8" s="265" t="s">
        <v>2088</v>
      </c>
      <c r="C8" s="3" t="s">
        <v>2089</v>
      </c>
      <c r="D8" s="529" t="s">
        <v>24</v>
      </c>
      <c r="E8" s="60">
        <v>21.5</v>
      </c>
      <c r="F8" s="60">
        <f t="shared" ref="F8:F16" si="0">E8+2</f>
        <v>23.5</v>
      </c>
      <c r="G8" s="529">
        <v>64</v>
      </c>
      <c r="H8" s="529">
        <v>5.38</v>
      </c>
      <c r="I8" s="529">
        <v>110244</v>
      </c>
      <c r="J8" s="529" t="s">
        <v>2087</v>
      </c>
      <c r="K8" s="267">
        <v>56</v>
      </c>
      <c r="N8" s="58">
        <v>8</v>
      </c>
      <c r="O8" s="77">
        <v>1.6629</v>
      </c>
      <c r="P8" s="528">
        <f t="shared" ref="P8:P16" si="1">N8*O8</f>
        <v>13.3032</v>
      </c>
      <c r="R8" s="405">
        <f t="shared" ref="R8:R16" si="2">K8-P8</f>
        <v>42.696799999999996</v>
      </c>
    </row>
    <row r="9" spans="1:20" ht="27.6" x14ac:dyDescent="0.3">
      <c r="A9" s="10" t="s">
        <v>2084</v>
      </c>
      <c r="B9" s="265" t="s">
        <v>2090</v>
      </c>
      <c r="C9" s="3" t="s">
        <v>2091</v>
      </c>
      <c r="D9" s="529" t="s">
        <v>24</v>
      </c>
      <c r="E9" s="60">
        <v>19.399999999999999</v>
      </c>
      <c r="F9" s="60">
        <f t="shared" si="0"/>
        <v>21.4</v>
      </c>
      <c r="G9" s="529">
        <v>64</v>
      </c>
      <c r="H9" s="529">
        <v>4.8499999999999996</v>
      </c>
      <c r="I9" s="529">
        <v>110244</v>
      </c>
      <c r="J9" s="529" t="s">
        <v>2087</v>
      </c>
      <c r="K9" s="267">
        <v>57</v>
      </c>
      <c r="N9" s="58">
        <v>6</v>
      </c>
      <c r="O9" s="77">
        <v>1.6629</v>
      </c>
      <c r="P9" s="528">
        <f t="shared" si="1"/>
        <v>9.9773999999999994</v>
      </c>
      <c r="R9" s="405">
        <f t="shared" si="2"/>
        <v>47.022599999999997</v>
      </c>
    </row>
    <row r="10" spans="1:20" ht="24.75" customHeight="1" x14ac:dyDescent="0.3">
      <c r="A10" s="10" t="s">
        <v>2084</v>
      </c>
      <c r="B10" s="265" t="s">
        <v>2092</v>
      </c>
      <c r="C10" s="3" t="s">
        <v>2093</v>
      </c>
      <c r="D10" s="529" t="s">
        <v>24</v>
      </c>
      <c r="E10" s="529">
        <v>21.79</v>
      </c>
      <c r="F10" s="529">
        <f t="shared" si="0"/>
        <v>23.79</v>
      </c>
      <c r="G10" s="529">
        <v>64</v>
      </c>
      <c r="H10" s="529">
        <v>5.45</v>
      </c>
      <c r="I10" s="529">
        <v>110244</v>
      </c>
      <c r="J10" s="529" t="s">
        <v>2087</v>
      </c>
      <c r="K10" s="267">
        <v>57</v>
      </c>
      <c r="N10" s="58">
        <v>5.43</v>
      </c>
      <c r="O10" s="77">
        <v>1.6629</v>
      </c>
      <c r="P10" s="528">
        <f t="shared" si="1"/>
        <v>9.0295469999999991</v>
      </c>
      <c r="R10" s="405">
        <f t="shared" si="2"/>
        <v>47.970452999999999</v>
      </c>
    </row>
    <row r="11" spans="1:20" ht="27.6" x14ac:dyDescent="0.3">
      <c r="A11" s="10" t="s">
        <v>2084</v>
      </c>
      <c r="B11" s="265" t="s">
        <v>2094</v>
      </c>
      <c r="C11" s="3" t="s">
        <v>2095</v>
      </c>
      <c r="D11" s="529" t="s">
        <v>24</v>
      </c>
      <c r="E11" s="529">
        <v>23.15</v>
      </c>
      <c r="F11" s="529">
        <f t="shared" si="0"/>
        <v>25.15</v>
      </c>
      <c r="G11" s="529">
        <v>64</v>
      </c>
      <c r="H11" s="529">
        <v>5.79</v>
      </c>
      <c r="I11" s="529">
        <v>110244</v>
      </c>
      <c r="J11" s="529" t="s">
        <v>2087</v>
      </c>
      <c r="K11" s="267">
        <v>57</v>
      </c>
      <c r="N11" s="58">
        <v>4.87</v>
      </c>
      <c r="O11" s="77">
        <v>1.6629</v>
      </c>
      <c r="P11" s="528">
        <f t="shared" si="1"/>
        <v>8.0983230000000006</v>
      </c>
      <c r="R11" s="405">
        <f t="shared" si="2"/>
        <v>48.901676999999999</v>
      </c>
    </row>
    <row r="12" spans="1:20" ht="27.6" x14ac:dyDescent="0.3">
      <c r="A12" s="10" t="s">
        <v>2084</v>
      </c>
      <c r="B12" s="265" t="s">
        <v>2096</v>
      </c>
      <c r="C12" s="3" t="s">
        <v>2097</v>
      </c>
      <c r="D12" s="529" t="s">
        <v>24</v>
      </c>
      <c r="E12" s="529">
        <v>20.52</v>
      </c>
      <c r="F12" s="529">
        <f t="shared" si="0"/>
        <v>22.52</v>
      </c>
      <c r="G12" s="529">
        <v>96</v>
      </c>
      <c r="H12" s="529">
        <v>3.42</v>
      </c>
      <c r="I12" s="529">
        <v>110244</v>
      </c>
      <c r="J12" s="529" t="s">
        <v>2087</v>
      </c>
      <c r="K12" s="267">
        <v>47</v>
      </c>
      <c r="N12" s="58">
        <v>3</v>
      </c>
      <c r="O12" s="77">
        <v>1.6629</v>
      </c>
      <c r="P12" s="528">
        <f t="shared" si="1"/>
        <v>4.9886999999999997</v>
      </c>
      <c r="R12" s="405">
        <f t="shared" si="2"/>
        <v>42.011299999999999</v>
      </c>
    </row>
    <row r="13" spans="1:20" ht="27.6" x14ac:dyDescent="0.3">
      <c r="A13" s="10" t="s">
        <v>2084</v>
      </c>
      <c r="B13" s="265" t="s">
        <v>2098</v>
      </c>
      <c r="C13" s="3" t="s">
        <v>2099</v>
      </c>
      <c r="D13" s="529" t="s">
        <v>24</v>
      </c>
      <c r="E13" s="529">
        <v>20.52</v>
      </c>
      <c r="F13" s="529">
        <f t="shared" si="0"/>
        <v>22.52</v>
      </c>
      <c r="G13" s="529">
        <v>96</v>
      </c>
      <c r="H13" s="529">
        <v>3.42</v>
      </c>
      <c r="I13" s="529">
        <v>110244</v>
      </c>
      <c r="J13" s="529" t="s">
        <v>2087</v>
      </c>
      <c r="K13" s="267">
        <v>52</v>
      </c>
      <c r="N13" s="58">
        <v>3</v>
      </c>
      <c r="O13" s="77">
        <v>1.6629</v>
      </c>
      <c r="P13" s="528">
        <f t="shared" si="1"/>
        <v>4.9886999999999997</v>
      </c>
      <c r="R13" s="405">
        <f t="shared" si="2"/>
        <v>47.011299999999999</v>
      </c>
    </row>
    <row r="14" spans="1:20" ht="27.6" x14ac:dyDescent="0.3">
      <c r="A14" s="10" t="s">
        <v>2084</v>
      </c>
      <c r="B14" s="265" t="s">
        <v>2100</v>
      </c>
      <c r="C14" s="3" t="s">
        <v>2101</v>
      </c>
      <c r="D14" s="529" t="s">
        <v>24</v>
      </c>
      <c r="E14" s="529">
        <v>12.35</v>
      </c>
      <c r="F14" s="529">
        <f t="shared" si="0"/>
        <v>14.35</v>
      </c>
      <c r="G14" s="529">
        <v>80</v>
      </c>
      <c r="H14" s="529">
        <v>2.4700000000000002</v>
      </c>
      <c r="I14" s="529">
        <v>110244</v>
      </c>
      <c r="J14" s="529" t="s">
        <v>2087</v>
      </c>
      <c r="K14" s="267">
        <v>33</v>
      </c>
      <c r="N14" s="58">
        <v>2.5</v>
      </c>
      <c r="O14" s="77">
        <v>1.6629</v>
      </c>
      <c r="P14" s="528">
        <f t="shared" si="1"/>
        <v>4.1572500000000003</v>
      </c>
      <c r="R14" s="405">
        <f t="shared" si="2"/>
        <v>28.842749999999999</v>
      </c>
    </row>
    <row r="15" spans="1:20" ht="27.6" x14ac:dyDescent="0.3">
      <c r="A15" s="10" t="s">
        <v>2084</v>
      </c>
      <c r="B15" s="265" t="s">
        <v>2102</v>
      </c>
      <c r="C15" s="3" t="s">
        <v>2103</v>
      </c>
      <c r="D15" s="529" t="s">
        <v>24</v>
      </c>
      <c r="E15" s="529">
        <v>12.35</v>
      </c>
      <c r="F15" s="529">
        <f t="shared" si="0"/>
        <v>14.35</v>
      </c>
      <c r="G15" s="529">
        <v>80</v>
      </c>
      <c r="H15" s="529">
        <v>2.4700000000000002</v>
      </c>
      <c r="I15" s="529">
        <v>110244</v>
      </c>
      <c r="J15" s="529" t="s">
        <v>2087</v>
      </c>
      <c r="K15" s="267">
        <v>33</v>
      </c>
      <c r="N15" s="58">
        <v>2.5</v>
      </c>
      <c r="O15" s="77">
        <v>1.6629</v>
      </c>
      <c r="P15" s="528">
        <f t="shared" si="1"/>
        <v>4.1572500000000003</v>
      </c>
      <c r="R15" s="405">
        <f t="shared" si="2"/>
        <v>28.842749999999999</v>
      </c>
    </row>
    <row r="16" spans="1:20" ht="27.6" x14ac:dyDescent="0.3">
      <c r="A16" s="10" t="s">
        <v>2084</v>
      </c>
      <c r="B16" s="265" t="s">
        <v>2104</v>
      </c>
      <c r="C16" s="10" t="s">
        <v>2105</v>
      </c>
      <c r="D16" s="529" t="s">
        <v>24</v>
      </c>
      <c r="E16" s="529">
        <v>22.05</v>
      </c>
      <c r="F16" s="529">
        <f t="shared" si="0"/>
        <v>24.05</v>
      </c>
      <c r="G16" s="529">
        <v>96</v>
      </c>
      <c r="H16" s="529">
        <v>3.67</v>
      </c>
      <c r="I16" s="529">
        <v>110244</v>
      </c>
      <c r="J16" s="529" t="s">
        <v>2087</v>
      </c>
      <c r="K16" s="267">
        <v>41</v>
      </c>
      <c r="N16" s="58">
        <v>2.77</v>
      </c>
      <c r="O16" s="77">
        <v>1.6629</v>
      </c>
      <c r="P16" s="528">
        <f t="shared" si="1"/>
        <v>4.6062330000000005</v>
      </c>
      <c r="R16" s="405">
        <f t="shared" si="2"/>
        <v>36.393766999999997</v>
      </c>
    </row>
    <row r="19" spans="24:24" x14ac:dyDescent="0.3">
      <c r="X19" s="10" t="s">
        <v>1326</v>
      </c>
    </row>
  </sheetData>
  <protectedRanges>
    <protectedRange password="8F60" sqref="S6" name="Calculations_40"/>
  </protectedRanges>
  <mergeCells count="3">
    <mergeCell ref="A1:C1"/>
    <mergeCell ref="A2:C2"/>
    <mergeCell ref="A3:C3"/>
  </mergeCells>
  <conditionalFormatting sqref="C4:C6">
    <cfRule type="duplicateValues" dxfId="163" priority="3"/>
  </conditionalFormatting>
  <conditionalFormatting sqref="D4:D6">
    <cfRule type="duplicateValues" dxfId="162" priority="4"/>
  </conditionalFormatting>
  <conditionalFormatting sqref="D1:D3">
    <cfRule type="duplicateValues" dxfId="161" priority="1"/>
  </conditionalFormatting>
  <conditionalFormatting sqref="E1:E3">
    <cfRule type="duplicateValues" dxfId="160" priority="2"/>
  </conditionalFormatting>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0000"/>
  </sheetPr>
  <dimension ref="A1:AA21"/>
  <sheetViews>
    <sheetView workbookViewId="0">
      <pane xSplit="4" ySplit="6" topLeftCell="N15" activePane="bottomRight" state="frozen"/>
      <selection activeCell="S16" sqref="S16"/>
      <selection pane="topRight" activeCell="S16" sqref="S16"/>
      <selection pane="bottomLeft" activeCell="S16" sqref="S16"/>
      <selection pane="bottomRight" activeCell="U15" sqref="U15"/>
    </sheetView>
  </sheetViews>
  <sheetFormatPr defaultColWidth="9.33203125" defaultRowHeight="13.8" x14ac:dyDescent="0.3"/>
  <cols>
    <col min="1" max="1" width="18.88671875" style="10" customWidth="1"/>
    <col min="2" max="2" width="22.6640625" style="10" customWidth="1"/>
    <col min="3" max="3" width="13.33203125" style="10" bestFit="1" customWidth="1"/>
    <col min="4" max="4" width="16.44140625"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7.6640625" style="528" customWidth="1"/>
    <col min="17" max="18" width="19.33203125" style="528" customWidth="1"/>
    <col min="19" max="19" width="15.88671875"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38.44140625" style="529" customWidth="1"/>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1890</v>
      </c>
      <c r="Q6" s="15" t="s">
        <v>1891</v>
      </c>
      <c r="R6" s="15" t="s">
        <v>34</v>
      </c>
      <c r="S6" s="13" t="s">
        <v>15</v>
      </c>
      <c r="T6" s="14" t="s">
        <v>9</v>
      </c>
      <c r="U6" s="12" t="s">
        <v>40</v>
      </c>
      <c r="V6" s="14" t="s">
        <v>39</v>
      </c>
      <c r="W6" s="15" t="s">
        <v>1892</v>
      </c>
      <c r="X6" s="15" t="s">
        <v>1893</v>
      </c>
      <c r="Y6" s="15" t="s">
        <v>37</v>
      </c>
      <c r="Z6" s="22" t="s">
        <v>17</v>
      </c>
      <c r="AA6" s="15" t="s">
        <v>7</v>
      </c>
    </row>
    <row r="7" spans="1:27" ht="96.6" x14ac:dyDescent="0.3">
      <c r="A7" s="265" t="s">
        <v>1856</v>
      </c>
      <c r="B7" s="10" t="s">
        <v>1857</v>
      </c>
      <c r="C7" s="10" t="s">
        <v>1894</v>
      </c>
      <c r="D7" s="10" t="s">
        <v>1858</v>
      </c>
      <c r="E7" s="529" t="s">
        <v>24</v>
      </c>
      <c r="F7" s="529">
        <v>43.5</v>
      </c>
      <c r="G7" s="529">
        <v>47.5</v>
      </c>
      <c r="H7" s="529">
        <v>192</v>
      </c>
      <c r="I7" s="529">
        <v>3.6</v>
      </c>
      <c r="J7" s="529">
        <v>100113</v>
      </c>
      <c r="K7" s="529" t="s">
        <v>1895</v>
      </c>
      <c r="L7" s="529">
        <v>38.049999999999997</v>
      </c>
      <c r="M7" s="528">
        <v>0.50060000000000004</v>
      </c>
      <c r="N7" s="528">
        <v>19.05</v>
      </c>
      <c r="P7" s="528">
        <v>101.77</v>
      </c>
      <c r="Q7" s="528">
        <v>103.51</v>
      </c>
      <c r="R7" s="528" t="s">
        <v>81</v>
      </c>
      <c r="S7" s="529" t="s">
        <v>1858</v>
      </c>
      <c r="T7" s="529" t="s">
        <v>24</v>
      </c>
      <c r="U7" s="529">
        <v>192</v>
      </c>
      <c r="V7" s="529">
        <v>3.6</v>
      </c>
      <c r="W7" s="528">
        <v>120.82</v>
      </c>
      <c r="X7" s="528">
        <v>122.56</v>
      </c>
      <c r="Y7" s="528" t="s">
        <v>81</v>
      </c>
      <c r="Z7" s="528">
        <v>0</v>
      </c>
      <c r="AA7" s="73" t="s">
        <v>1860</v>
      </c>
    </row>
    <row r="8" spans="1:27" ht="96.6" x14ac:dyDescent="0.3">
      <c r="A8" s="265" t="s">
        <v>1856</v>
      </c>
      <c r="B8" s="10" t="s">
        <v>1861</v>
      </c>
      <c r="C8" s="10" t="s">
        <v>1894</v>
      </c>
      <c r="D8" s="10" t="s">
        <v>1862</v>
      </c>
      <c r="E8" s="529" t="s">
        <v>24</v>
      </c>
      <c r="F8" s="529">
        <v>43.5</v>
      </c>
      <c r="G8" s="529">
        <v>47.5</v>
      </c>
      <c r="H8" s="529">
        <v>192</v>
      </c>
      <c r="I8" s="529">
        <v>3.6</v>
      </c>
      <c r="J8" s="529">
        <v>100113</v>
      </c>
      <c r="K8" s="529" t="s">
        <v>1895</v>
      </c>
      <c r="L8" s="529">
        <v>38.049999999999997</v>
      </c>
      <c r="M8" s="528">
        <v>0.50060000000000004</v>
      </c>
      <c r="N8" s="528">
        <v>19.05</v>
      </c>
      <c r="P8" s="528">
        <v>91.06</v>
      </c>
      <c r="Q8" s="528">
        <v>92.8</v>
      </c>
      <c r="R8" s="528" t="s">
        <v>81</v>
      </c>
      <c r="S8" s="529" t="s">
        <v>1862</v>
      </c>
      <c r="T8" s="529" t="s">
        <v>24</v>
      </c>
      <c r="U8" s="529">
        <v>192</v>
      </c>
      <c r="V8" s="529">
        <v>3.6</v>
      </c>
      <c r="W8" s="528">
        <v>110.11</v>
      </c>
      <c r="X8" s="528">
        <v>111.85</v>
      </c>
      <c r="Y8" s="528" t="s">
        <v>81</v>
      </c>
      <c r="Z8" s="528">
        <v>0</v>
      </c>
      <c r="AA8" s="73" t="s">
        <v>1860</v>
      </c>
    </row>
    <row r="9" spans="1:27" ht="96.6" x14ac:dyDescent="0.3">
      <c r="A9" s="265" t="s">
        <v>1856</v>
      </c>
      <c r="B9" s="10" t="s">
        <v>1863</v>
      </c>
      <c r="C9" s="10" t="s">
        <v>1894</v>
      </c>
      <c r="D9" s="10" t="s">
        <v>1864</v>
      </c>
      <c r="E9" s="529" t="s">
        <v>24</v>
      </c>
      <c r="F9" s="529">
        <v>41.25</v>
      </c>
      <c r="G9" s="529">
        <v>45.25</v>
      </c>
      <c r="H9" s="529">
        <v>192</v>
      </c>
      <c r="I9" s="529">
        <v>3.4</v>
      </c>
      <c r="J9" s="529">
        <v>100113</v>
      </c>
      <c r="K9" s="529" t="s">
        <v>1895</v>
      </c>
      <c r="L9" s="529">
        <v>38.049999999999997</v>
      </c>
      <c r="M9" s="528">
        <v>0.50060000000000004</v>
      </c>
      <c r="N9" s="528">
        <v>19.05</v>
      </c>
      <c r="P9" s="528">
        <v>101.77</v>
      </c>
      <c r="Q9" s="528">
        <v>103.51</v>
      </c>
      <c r="R9" s="528" t="s">
        <v>81</v>
      </c>
      <c r="S9" s="529" t="s">
        <v>1864</v>
      </c>
      <c r="T9" s="529" t="s">
        <v>24</v>
      </c>
      <c r="U9" s="529">
        <v>192</v>
      </c>
      <c r="V9" s="529">
        <v>3.4</v>
      </c>
      <c r="W9" s="528">
        <v>120.82</v>
      </c>
      <c r="X9" s="528">
        <v>122.56</v>
      </c>
      <c r="Y9" s="528" t="s">
        <v>81</v>
      </c>
      <c r="Z9" s="528">
        <v>0</v>
      </c>
      <c r="AA9" s="73" t="s">
        <v>1860</v>
      </c>
    </row>
    <row r="10" spans="1:27" ht="96.6" x14ac:dyDescent="0.3">
      <c r="A10" s="265" t="s">
        <v>1856</v>
      </c>
      <c r="B10" s="10" t="s">
        <v>1865</v>
      </c>
      <c r="C10" s="10" t="s">
        <v>1894</v>
      </c>
      <c r="D10" s="10" t="s">
        <v>1866</v>
      </c>
      <c r="E10" s="529" t="s">
        <v>24</v>
      </c>
      <c r="F10" s="529">
        <v>43.5</v>
      </c>
      <c r="G10" s="529">
        <v>47.5</v>
      </c>
      <c r="H10" s="529">
        <v>192</v>
      </c>
      <c r="I10" s="529">
        <v>3.6</v>
      </c>
      <c r="J10" s="529">
        <v>100113</v>
      </c>
      <c r="K10" s="529" t="s">
        <v>1895</v>
      </c>
      <c r="L10" s="529">
        <v>38.049999999999997</v>
      </c>
      <c r="M10" s="528">
        <v>0.50060000000000004</v>
      </c>
      <c r="N10" s="528">
        <v>19.05</v>
      </c>
      <c r="P10" s="528">
        <v>101.77</v>
      </c>
      <c r="Q10" s="528">
        <v>103.51</v>
      </c>
      <c r="R10" s="528" t="s">
        <v>81</v>
      </c>
      <c r="S10" s="529" t="s">
        <v>1866</v>
      </c>
      <c r="T10" s="529" t="s">
        <v>24</v>
      </c>
      <c r="U10" s="529">
        <v>192</v>
      </c>
      <c r="V10" s="529">
        <v>3.6</v>
      </c>
      <c r="W10" s="528">
        <v>120.82</v>
      </c>
      <c r="X10" s="528">
        <v>122.56</v>
      </c>
      <c r="Y10" s="528" t="s">
        <v>81</v>
      </c>
      <c r="Z10" s="528">
        <v>0</v>
      </c>
      <c r="AA10" s="73" t="s">
        <v>1860</v>
      </c>
    </row>
    <row r="11" spans="1:27" ht="96.6" x14ac:dyDescent="0.3">
      <c r="A11" s="265" t="s">
        <v>1856</v>
      </c>
      <c r="B11" s="10" t="s">
        <v>1867</v>
      </c>
      <c r="C11" s="10" t="s">
        <v>1894</v>
      </c>
      <c r="D11" s="10" t="s">
        <v>1868</v>
      </c>
      <c r="E11" s="529" t="s">
        <v>24</v>
      </c>
      <c r="F11" s="529">
        <v>43.5</v>
      </c>
      <c r="G11" s="529">
        <v>47.5</v>
      </c>
      <c r="H11" s="529">
        <v>192</v>
      </c>
      <c r="I11" s="529">
        <v>3.6</v>
      </c>
      <c r="J11" s="529">
        <v>100113</v>
      </c>
      <c r="K11" s="529" t="s">
        <v>1895</v>
      </c>
      <c r="L11" s="529">
        <v>38.049999999999997</v>
      </c>
      <c r="M11" s="528">
        <v>0.50060000000000004</v>
      </c>
      <c r="N11" s="528">
        <v>19.05</v>
      </c>
      <c r="P11" s="528">
        <v>101.77</v>
      </c>
      <c r="Q11" s="528">
        <v>103.51</v>
      </c>
      <c r="R11" s="528" t="s">
        <v>81</v>
      </c>
      <c r="S11" s="529" t="s">
        <v>1868</v>
      </c>
      <c r="T11" s="529" t="s">
        <v>24</v>
      </c>
      <c r="U11" s="529">
        <v>192</v>
      </c>
      <c r="V11" s="529">
        <v>3.6</v>
      </c>
      <c r="W11" s="528">
        <v>120.82</v>
      </c>
      <c r="X11" s="528">
        <v>122.56</v>
      </c>
      <c r="Y11" s="528" t="s">
        <v>81</v>
      </c>
      <c r="Z11" s="528">
        <v>0</v>
      </c>
      <c r="AA11" s="73" t="s">
        <v>1860</v>
      </c>
    </row>
    <row r="12" spans="1:27" ht="96.6" x14ac:dyDescent="0.3">
      <c r="A12" s="265" t="s">
        <v>1856</v>
      </c>
      <c r="B12" s="10" t="s">
        <v>1869</v>
      </c>
      <c r="C12" s="10" t="s">
        <v>1894</v>
      </c>
      <c r="D12" s="10" t="s">
        <v>1870</v>
      </c>
      <c r="E12" s="529" t="s">
        <v>24</v>
      </c>
      <c r="F12" s="529">
        <v>43.5</v>
      </c>
      <c r="G12" s="529">
        <v>47.5</v>
      </c>
      <c r="H12" s="529">
        <v>192</v>
      </c>
      <c r="I12" s="529">
        <v>3.6</v>
      </c>
      <c r="J12" s="529">
        <v>100113</v>
      </c>
      <c r="K12" s="529" t="s">
        <v>1895</v>
      </c>
      <c r="L12" s="529">
        <v>38.049999999999997</v>
      </c>
      <c r="M12" s="528">
        <v>0.50060000000000004</v>
      </c>
      <c r="N12" s="528">
        <v>19.05</v>
      </c>
      <c r="P12" s="528">
        <v>101.77</v>
      </c>
      <c r="Q12" s="528">
        <v>103.51</v>
      </c>
      <c r="R12" s="528" t="s">
        <v>81</v>
      </c>
      <c r="S12" s="529" t="s">
        <v>1870</v>
      </c>
      <c r="T12" s="529" t="s">
        <v>24</v>
      </c>
      <c r="U12" s="529">
        <v>192</v>
      </c>
      <c r="V12" s="529">
        <v>3.6</v>
      </c>
      <c r="W12" s="528">
        <v>120.82</v>
      </c>
      <c r="X12" s="528">
        <v>122.56</v>
      </c>
      <c r="Y12" s="528" t="s">
        <v>81</v>
      </c>
      <c r="Z12" s="528">
        <v>0</v>
      </c>
      <c r="AA12" s="73" t="s">
        <v>1860</v>
      </c>
    </row>
    <row r="13" spans="1:27" ht="96.6" x14ac:dyDescent="0.3">
      <c r="A13" s="265" t="s">
        <v>1856</v>
      </c>
      <c r="B13" s="10" t="s">
        <v>1871</v>
      </c>
      <c r="C13" s="10" t="s">
        <v>1894</v>
      </c>
      <c r="D13" s="10" t="s">
        <v>1872</v>
      </c>
      <c r="E13" s="529" t="s">
        <v>24</v>
      </c>
      <c r="F13" s="529">
        <v>43.5</v>
      </c>
      <c r="G13" s="529">
        <v>47.5</v>
      </c>
      <c r="H13" s="529">
        <v>192</v>
      </c>
      <c r="I13" s="529">
        <v>3.6</v>
      </c>
      <c r="J13" s="529">
        <v>100113</v>
      </c>
      <c r="K13" s="529" t="s">
        <v>1895</v>
      </c>
      <c r="L13" s="529">
        <v>38.049999999999997</v>
      </c>
      <c r="M13" s="528">
        <v>0.50060000000000004</v>
      </c>
      <c r="N13" s="528">
        <v>19.05</v>
      </c>
      <c r="P13" s="528">
        <v>101.77</v>
      </c>
      <c r="Q13" s="528">
        <v>103.51</v>
      </c>
      <c r="R13" s="528" t="s">
        <v>81</v>
      </c>
      <c r="S13" s="529" t="s">
        <v>1872</v>
      </c>
      <c r="T13" s="529" t="s">
        <v>24</v>
      </c>
      <c r="U13" s="529">
        <v>192</v>
      </c>
      <c r="V13" s="529">
        <v>3.6</v>
      </c>
      <c r="W13" s="528">
        <v>120.82</v>
      </c>
      <c r="X13" s="528">
        <v>122.56</v>
      </c>
      <c r="Y13" s="528" t="s">
        <v>81</v>
      </c>
      <c r="Z13" s="528">
        <v>0</v>
      </c>
      <c r="AA13" s="73" t="s">
        <v>1860</v>
      </c>
    </row>
    <row r="14" spans="1:27" ht="96.6" x14ac:dyDescent="0.3">
      <c r="A14" s="265" t="s">
        <v>1856</v>
      </c>
      <c r="B14" s="10" t="s">
        <v>1873</v>
      </c>
      <c r="C14" s="10" t="s">
        <v>1894</v>
      </c>
      <c r="D14" s="10" t="s">
        <v>1874</v>
      </c>
      <c r="E14" s="529" t="s">
        <v>24</v>
      </c>
      <c r="F14" s="529">
        <v>42</v>
      </c>
      <c r="G14" s="529">
        <v>46</v>
      </c>
      <c r="H14" s="529">
        <v>240</v>
      </c>
      <c r="I14" s="529">
        <v>2.4</v>
      </c>
      <c r="J14" s="529">
        <v>100113</v>
      </c>
      <c r="K14" s="529" t="s">
        <v>1895</v>
      </c>
      <c r="L14" s="529">
        <v>45.92</v>
      </c>
      <c r="M14" s="528">
        <v>0.50060000000000004</v>
      </c>
      <c r="N14" s="528">
        <v>22.99</v>
      </c>
      <c r="P14" s="528">
        <v>86.84</v>
      </c>
      <c r="Q14" s="528">
        <v>88.58</v>
      </c>
      <c r="R14" s="528" t="s">
        <v>81</v>
      </c>
      <c r="S14" s="529" t="s">
        <v>1874</v>
      </c>
      <c r="T14" s="529" t="s">
        <v>24</v>
      </c>
      <c r="U14" s="529">
        <v>240</v>
      </c>
      <c r="V14" s="529">
        <v>2.4</v>
      </c>
      <c r="W14" s="528">
        <v>109.83</v>
      </c>
      <c r="X14" s="528">
        <v>111.57</v>
      </c>
      <c r="Y14" s="528" t="s">
        <v>81</v>
      </c>
      <c r="Z14" s="528">
        <v>0</v>
      </c>
      <c r="AA14" s="73" t="s">
        <v>1860</v>
      </c>
    </row>
    <row r="15" spans="1:27" ht="96.6" x14ac:dyDescent="0.3">
      <c r="A15" s="265" t="s">
        <v>1856</v>
      </c>
      <c r="B15" s="265" t="s">
        <v>1896</v>
      </c>
      <c r="C15" s="10" t="s">
        <v>1894</v>
      </c>
      <c r="D15" s="10" t="s">
        <v>1876</v>
      </c>
      <c r="E15" s="529" t="s">
        <v>24</v>
      </c>
      <c r="F15" s="529">
        <v>42</v>
      </c>
      <c r="G15" s="529">
        <v>46</v>
      </c>
      <c r="H15" s="529">
        <v>240</v>
      </c>
      <c r="I15" s="529">
        <v>2.4</v>
      </c>
      <c r="J15" s="529">
        <v>100113</v>
      </c>
      <c r="K15" s="529" t="s">
        <v>1895</v>
      </c>
      <c r="L15" s="529">
        <v>45.92</v>
      </c>
      <c r="M15" s="528">
        <v>0.50060000000000004</v>
      </c>
      <c r="N15" s="528">
        <v>22.99</v>
      </c>
      <c r="P15" s="528">
        <v>88.91</v>
      </c>
      <c r="Q15" s="528">
        <v>90.65</v>
      </c>
      <c r="R15" s="528" t="s">
        <v>81</v>
      </c>
      <c r="S15" s="529" t="s">
        <v>1876</v>
      </c>
      <c r="T15" s="529" t="s">
        <v>24</v>
      </c>
      <c r="U15" s="529">
        <v>240</v>
      </c>
      <c r="V15" s="529">
        <v>2.4</v>
      </c>
      <c r="W15" s="528">
        <v>111.9</v>
      </c>
      <c r="X15" s="528">
        <v>113.64</v>
      </c>
      <c r="Y15" s="528" t="s">
        <v>81</v>
      </c>
      <c r="Z15" s="528">
        <v>0</v>
      </c>
      <c r="AA15" s="73" t="s">
        <v>1860</v>
      </c>
    </row>
    <row r="16" spans="1:27" ht="96.6" x14ac:dyDescent="0.3">
      <c r="A16" s="265" t="s">
        <v>1856</v>
      </c>
      <c r="B16" s="10" t="s">
        <v>1877</v>
      </c>
      <c r="C16" s="10" t="s">
        <v>1894</v>
      </c>
      <c r="D16" s="10" t="s">
        <v>1878</v>
      </c>
      <c r="E16" s="529" t="s">
        <v>24</v>
      </c>
      <c r="F16" s="529">
        <v>42</v>
      </c>
      <c r="G16" s="529">
        <v>46</v>
      </c>
      <c r="H16" s="529">
        <v>240</v>
      </c>
      <c r="I16" s="529">
        <v>2.4</v>
      </c>
      <c r="J16" s="529">
        <v>100113</v>
      </c>
      <c r="K16" s="529" t="s">
        <v>1895</v>
      </c>
      <c r="L16" s="529">
        <v>45.92</v>
      </c>
      <c r="M16" s="528">
        <v>0.50060000000000004</v>
      </c>
      <c r="N16" s="528">
        <v>22.99</v>
      </c>
      <c r="P16" s="528">
        <v>86.84</v>
      </c>
      <c r="Q16" s="528">
        <v>88.58</v>
      </c>
      <c r="R16" s="528" t="s">
        <v>81</v>
      </c>
      <c r="S16" s="529" t="s">
        <v>1878</v>
      </c>
      <c r="T16" s="529" t="s">
        <v>24</v>
      </c>
      <c r="U16" s="529">
        <v>240</v>
      </c>
      <c r="V16" s="529">
        <v>2.4</v>
      </c>
      <c r="W16" s="528">
        <v>109.83</v>
      </c>
      <c r="X16" s="528">
        <v>111.57</v>
      </c>
      <c r="Y16" s="528" t="s">
        <v>81</v>
      </c>
      <c r="Z16" s="528">
        <v>0</v>
      </c>
      <c r="AA16" s="73" t="s">
        <v>1860</v>
      </c>
    </row>
    <row r="17" spans="1:27" ht="96.6" x14ac:dyDescent="0.3">
      <c r="A17" s="265" t="s">
        <v>1856</v>
      </c>
      <c r="B17" s="10" t="s">
        <v>1879</v>
      </c>
      <c r="C17" s="10" t="s">
        <v>1894</v>
      </c>
      <c r="D17" s="10" t="s">
        <v>1880</v>
      </c>
      <c r="E17" s="529" t="s">
        <v>24</v>
      </c>
      <c r="F17" s="529">
        <v>43.5</v>
      </c>
      <c r="G17" s="529">
        <v>47.5</v>
      </c>
      <c r="H17" s="529">
        <v>182</v>
      </c>
      <c r="I17" s="529">
        <v>3.8</v>
      </c>
      <c r="J17" s="529">
        <v>100113</v>
      </c>
      <c r="K17" s="529" t="s">
        <v>1895</v>
      </c>
      <c r="L17" s="529">
        <v>38.67</v>
      </c>
      <c r="M17" s="528">
        <v>0.50060000000000004</v>
      </c>
      <c r="N17" s="528">
        <v>19.36</v>
      </c>
      <c r="P17" s="528">
        <v>107.64</v>
      </c>
      <c r="Q17" s="528">
        <v>109.38</v>
      </c>
      <c r="R17" s="528" t="s">
        <v>81</v>
      </c>
      <c r="S17" s="529" t="s">
        <v>1880</v>
      </c>
      <c r="T17" s="529" t="s">
        <v>24</v>
      </c>
      <c r="U17" s="529">
        <v>182</v>
      </c>
      <c r="V17" s="529">
        <v>3.8</v>
      </c>
      <c r="W17" s="528">
        <v>127</v>
      </c>
      <c r="X17" s="528">
        <v>128.74</v>
      </c>
      <c r="Y17" s="528" t="s">
        <v>81</v>
      </c>
      <c r="Z17" s="528">
        <v>0</v>
      </c>
      <c r="AA17" s="73" t="s">
        <v>1860</v>
      </c>
    </row>
    <row r="18" spans="1:27" ht="96.6" x14ac:dyDescent="0.3">
      <c r="A18" s="265" t="s">
        <v>1856</v>
      </c>
      <c r="B18" s="10" t="s">
        <v>1881</v>
      </c>
      <c r="C18" s="10" t="s">
        <v>1894</v>
      </c>
      <c r="D18" s="10" t="s">
        <v>1882</v>
      </c>
      <c r="E18" s="529" t="s">
        <v>24</v>
      </c>
      <c r="F18" s="529">
        <v>42</v>
      </c>
      <c r="G18" s="529">
        <v>46</v>
      </c>
      <c r="H18" s="529">
        <v>240</v>
      </c>
      <c r="I18" s="529">
        <v>2.4</v>
      </c>
      <c r="J18" s="529">
        <v>100113</v>
      </c>
      <c r="K18" s="529" t="s">
        <v>1895</v>
      </c>
      <c r="L18" s="529">
        <v>45.92</v>
      </c>
      <c r="M18" s="528">
        <v>0.50060000000000004</v>
      </c>
      <c r="N18" s="528">
        <v>22.99</v>
      </c>
      <c r="P18" s="528">
        <v>86.84</v>
      </c>
      <c r="Q18" s="528">
        <v>88.58</v>
      </c>
      <c r="R18" s="528" t="s">
        <v>81</v>
      </c>
      <c r="S18" s="529" t="s">
        <v>1882</v>
      </c>
      <c r="T18" s="529" t="s">
        <v>24</v>
      </c>
      <c r="U18" s="529">
        <v>240</v>
      </c>
      <c r="V18" s="529">
        <v>2.4</v>
      </c>
      <c r="W18" s="528">
        <v>109.83</v>
      </c>
      <c r="X18" s="528">
        <v>111.57</v>
      </c>
      <c r="Y18" s="528" t="s">
        <v>81</v>
      </c>
      <c r="Z18" s="528">
        <v>0</v>
      </c>
      <c r="AA18" s="73" t="s">
        <v>1860</v>
      </c>
    </row>
    <row r="19" spans="1:27" ht="96.6" x14ac:dyDescent="0.3">
      <c r="A19" s="265" t="s">
        <v>1856</v>
      </c>
      <c r="B19" s="265" t="s">
        <v>1883</v>
      </c>
      <c r="C19" s="10" t="s">
        <v>1894</v>
      </c>
      <c r="D19" s="10" t="s">
        <v>1884</v>
      </c>
      <c r="E19" s="529" t="s">
        <v>24</v>
      </c>
      <c r="F19" s="529">
        <v>40</v>
      </c>
      <c r="G19" s="529">
        <v>44</v>
      </c>
      <c r="H19" s="529">
        <v>320</v>
      </c>
      <c r="I19" s="557">
        <v>2</v>
      </c>
      <c r="J19" s="529">
        <v>100113</v>
      </c>
      <c r="K19" s="529" t="s">
        <v>1895</v>
      </c>
      <c r="L19" s="529">
        <v>61.22</v>
      </c>
      <c r="M19" s="528">
        <v>0.50060000000000004</v>
      </c>
      <c r="N19" s="528">
        <v>30.65</v>
      </c>
      <c r="P19" s="528">
        <v>111.56</v>
      </c>
      <c r="Q19" s="528">
        <v>113.3</v>
      </c>
      <c r="R19" s="528" t="s">
        <v>81</v>
      </c>
      <c r="S19" s="529" t="s">
        <v>1884</v>
      </c>
      <c r="T19" s="529" t="s">
        <v>24</v>
      </c>
      <c r="U19" s="529">
        <v>320</v>
      </c>
      <c r="V19" s="557">
        <v>2</v>
      </c>
      <c r="W19" s="528">
        <v>142.21</v>
      </c>
      <c r="X19" s="528">
        <v>143.94999999999999</v>
      </c>
      <c r="Y19" s="528" t="s">
        <v>81</v>
      </c>
      <c r="Z19" s="528">
        <v>0</v>
      </c>
      <c r="AA19" s="73" t="s">
        <v>1860</v>
      </c>
    </row>
    <row r="20" spans="1:27" ht="96.6" x14ac:dyDescent="0.3">
      <c r="A20" s="265" t="s">
        <v>1856</v>
      </c>
      <c r="B20" s="265" t="s">
        <v>1885</v>
      </c>
      <c r="C20" s="10" t="s">
        <v>1894</v>
      </c>
      <c r="D20" s="10" t="s">
        <v>1886</v>
      </c>
      <c r="E20" s="529" t="s">
        <v>24</v>
      </c>
      <c r="F20" s="529">
        <v>35</v>
      </c>
      <c r="G20" s="529">
        <v>39</v>
      </c>
      <c r="H20" s="529">
        <v>224</v>
      </c>
      <c r="I20" s="529">
        <v>2.5</v>
      </c>
      <c r="J20" s="529">
        <v>100113</v>
      </c>
      <c r="K20" s="529" t="s">
        <v>1895</v>
      </c>
      <c r="L20" s="529">
        <v>44.45</v>
      </c>
      <c r="M20" s="528">
        <v>0.50060000000000004</v>
      </c>
      <c r="N20" s="528">
        <v>22.25</v>
      </c>
      <c r="P20" s="528">
        <v>109.13</v>
      </c>
      <c r="Q20" s="528">
        <v>110.87</v>
      </c>
      <c r="R20" s="528" t="s">
        <v>81</v>
      </c>
      <c r="S20" s="529" t="s">
        <v>1886</v>
      </c>
      <c r="T20" s="529" t="s">
        <v>24</v>
      </c>
      <c r="U20" s="529">
        <v>224</v>
      </c>
      <c r="V20" s="529">
        <v>2.5</v>
      </c>
      <c r="W20" s="528">
        <v>131.38</v>
      </c>
      <c r="X20" s="528">
        <v>133.12</v>
      </c>
      <c r="Y20" s="528" t="s">
        <v>81</v>
      </c>
      <c r="Z20" s="528">
        <v>0</v>
      </c>
      <c r="AA20" s="73" t="s">
        <v>1860</v>
      </c>
    </row>
    <row r="21" spans="1:27" ht="96.6" x14ac:dyDescent="0.3">
      <c r="A21" s="265" t="s">
        <v>1856</v>
      </c>
      <c r="B21" s="265" t="s">
        <v>1887</v>
      </c>
      <c r="C21" s="10" t="s">
        <v>1894</v>
      </c>
      <c r="D21" s="10" t="s">
        <v>1888</v>
      </c>
      <c r="E21" s="529" t="s">
        <v>24</v>
      </c>
      <c r="F21" s="529">
        <v>18</v>
      </c>
      <c r="G21" s="529">
        <v>22</v>
      </c>
      <c r="H21" s="529">
        <v>36</v>
      </c>
      <c r="I21" s="529">
        <v>8</v>
      </c>
      <c r="J21" s="529">
        <v>100113</v>
      </c>
      <c r="K21" s="529" t="s">
        <v>1895</v>
      </c>
      <c r="L21" s="529">
        <v>6.89</v>
      </c>
      <c r="M21" s="528">
        <v>0.50060000000000004</v>
      </c>
      <c r="N21" s="528">
        <v>3.45</v>
      </c>
      <c r="P21" s="528">
        <v>36.51</v>
      </c>
      <c r="Q21" s="528">
        <v>37.96</v>
      </c>
      <c r="R21" s="528" t="s">
        <v>81</v>
      </c>
      <c r="S21" s="529" t="s">
        <v>1888</v>
      </c>
      <c r="T21" s="529" t="s">
        <v>24</v>
      </c>
      <c r="U21" s="529">
        <v>36</v>
      </c>
      <c r="V21" s="529">
        <v>8</v>
      </c>
      <c r="W21" s="528">
        <v>39.96</v>
      </c>
      <c r="X21" s="528">
        <v>41.41</v>
      </c>
      <c r="Y21" s="528" t="s">
        <v>81</v>
      </c>
      <c r="Z21" s="528">
        <v>0</v>
      </c>
      <c r="AA21" s="73" t="s">
        <v>1889</v>
      </c>
    </row>
  </sheetData>
  <protectedRanges>
    <protectedRange password="8F60" sqref="Z6" name="Calculations_40"/>
  </protectedRanges>
  <mergeCells count="1">
    <mergeCell ref="P5:Q5"/>
  </mergeCells>
  <conditionalFormatting sqref="D1:D6">
    <cfRule type="duplicateValues" dxfId="159" priority="2"/>
  </conditionalFormatting>
  <conditionalFormatting sqref="T6">
    <cfRule type="duplicateValues" dxfId="158" priority="1"/>
  </conditionalFormatting>
  <conditionalFormatting sqref="E1:E6">
    <cfRule type="duplicateValues" dxfId="157" priority="3"/>
  </conditionalFormatting>
  <conditionalFormatting sqref="T1:T5 S1:S6">
    <cfRule type="duplicateValues" dxfId="156" priority="4"/>
  </conditionalFormatting>
  <pageMargins left="0.7" right="0.7" top="0.75" bottom="0.75" header="0.3" footer="0.3"/>
  <pageSetup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rgb="FF002060"/>
  </sheetPr>
  <dimension ref="A1:AA20"/>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1.109375" style="10" customWidth="1"/>
    <col min="2" max="2" width="23.6640625" style="10" customWidth="1"/>
    <col min="3" max="3" width="11.33203125" style="10" customWidth="1"/>
    <col min="4" max="4" width="13" style="10" customWidth="1"/>
    <col min="5" max="5" width="9.33203125" style="529"/>
    <col min="6" max="6" width="10.44140625" style="529" customWidth="1"/>
    <col min="7" max="7" width="12" style="529" customWidth="1"/>
    <col min="8" max="10" width="9.33203125" style="529"/>
    <col min="11" max="11" width="14" style="529" customWidth="1"/>
    <col min="12" max="12" width="12" style="529" customWidth="1"/>
    <col min="13" max="14" width="9.33203125" style="528"/>
    <col min="15" max="15" width="3.6640625" style="59" customWidth="1"/>
    <col min="16" max="16" width="16.88671875" style="528" customWidth="1"/>
    <col min="17" max="17" width="17.6640625" style="528" customWidth="1"/>
    <col min="18" max="18" width="17.44140625" style="528" customWidth="1"/>
    <col min="19" max="19" width="13.33203125"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9.33203125" style="529"/>
    <col min="28" max="16384" width="9.33203125" style="10"/>
  </cols>
  <sheetData>
    <row r="1" spans="1:27" s="3" customFormat="1" ht="27" customHeight="1" x14ac:dyDescent="0.3">
      <c r="A1" s="953" t="s">
        <v>42</v>
      </c>
      <c r="B1" s="953"/>
      <c r="C1" s="953"/>
      <c r="D1" s="953"/>
      <c r="E1" s="26"/>
      <c r="F1" s="26"/>
      <c r="G1" s="26"/>
      <c r="H1" s="26"/>
      <c r="I1" s="26"/>
      <c r="J1" s="26"/>
      <c r="K1" s="26"/>
      <c r="L1" s="26"/>
      <c r="M1" s="28"/>
      <c r="N1" s="28"/>
      <c r="O1" s="29"/>
      <c r="P1" s="28"/>
      <c r="Q1" s="30"/>
      <c r="R1" s="30"/>
      <c r="S1" s="26"/>
      <c r="T1" s="26"/>
      <c r="U1" s="26"/>
      <c r="V1" s="26"/>
      <c r="W1" s="28"/>
      <c r="X1" s="28"/>
      <c r="Y1" s="28"/>
      <c r="Z1" s="31"/>
      <c r="AA1" s="32"/>
    </row>
    <row r="2" spans="1:27" s="3" customFormat="1" ht="15" customHeight="1" x14ac:dyDescent="0.3">
      <c r="A2" s="948" t="s">
        <v>41</v>
      </c>
      <c r="B2" s="948"/>
      <c r="C2" s="948"/>
      <c r="D2" s="948"/>
      <c r="E2" s="33"/>
      <c r="F2" s="34"/>
      <c r="G2" s="34"/>
      <c r="H2" s="34"/>
      <c r="I2" s="34"/>
      <c r="J2" s="34"/>
      <c r="K2" s="34"/>
      <c r="L2" s="34"/>
      <c r="M2" s="36"/>
      <c r="N2" s="36"/>
      <c r="O2" s="37"/>
      <c r="P2" s="36"/>
      <c r="Q2" s="38"/>
      <c r="R2" s="38"/>
      <c r="S2" s="34"/>
      <c r="T2" s="33"/>
      <c r="U2" s="34"/>
      <c r="V2" s="34"/>
      <c r="W2" s="36"/>
      <c r="X2" s="36"/>
      <c r="Y2" s="36"/>
      <c r="Z2" s="39"/>
      <c r="AA2" s="40"/>
    </row>
    <row r="3" spans="1:27" s="3" customFormat="1" ht="24.75" customHeight="1" x14ac:dyDescent="0.3">
      <c r="A3" s="955" t="s">
        <v>0</v>
      </c>
      <c r="B3" s="955"/>
      <c r="C3" s="955"/>
      <c r="D3" s="955"/>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27.6" x14ac:dyDescent="0.3">
      <c r="A7" s="10" t="s">
        <v>2084</v>
      </c>
      <c r="B7" s="265" t="s">
        <v>2085</v>
      </c>
      <c r="C7" s="10" t="s">
        <v>2106</v>
      </c>
      <c r="D7" s="3" t="s">
        <v>2086</v>
      </c>
      <c r="E7" s="529" t="s">
        <v>24</v>
      </c>
      <c r="F7" s="529">
        <v>18.02</v>
      </c>
      <c r="G7" s="529">
        <f>F7+2</f>
        <v>20.02</v>
      </c>
      <c r="H7" s="529">
        <v>64</v>
      </c>
      <c r="I7" s="529">
        <v>4.51</v>
      </c>
      <c r="J7" s="529">
        <v>110244</v>
      </c>
      <c r="K7" s="529" t="s">
        <v>2087</v>
      </c>
      <c r="L7" s="58">
        <v>6</v>
      </c>
      <c r="M7" s="77">
        <v>1.6629</v>
      </c>
      <c r="N7" s="528">
        <f>L7*M7</f>
        <v>9.9773999999999994</v>
      </c>
      <c r="S7" s="3" t="s">
        <v>2086</v>
      </c>
      <c r="T7" s="529" t="s">
        <v>24</v>
      </c>
      <c r="U7" s="529">
        <v>64</v>
      </c>
      <c r="V7" s="529">
        <v>4.51</v>
      </c>
      <c r="W7" s="405">
        <v>55</v>
      </c>
    </row>
    <row r="8" spans="1:27" ht="27.6" x14ac:dyDescent="0.3">
      <c r="A8" s="10" t="s">
        <v>2084</v>
      </c>
      <c r="B8" s="265" t="s">
        <v>2088</v>
      </c>
      <c r="C8" s="10" t="s">
        <v>2106</v>
      </c>
      <c r="D8" s="3" t="s">
        <v>2089</v>
      </c>
      <c r="E8" s="529" t="s">
        <v>24</v>
      </c>
      <c r="F8" s="60">
        <v>21.5</v>
      </c>
      <c r="G8" s="60">
        <f t="shared" ref="G8:G16" si="0">F8+2</f>
        <v>23.5</v>
      </c>
      <c r="H8" s="529">
        <v>64</v>
      </c>
      <c r="I8" s="529">
        <v>5.38</v>
      </c>
      <c r="J8" s="529">
        <v>110244</v>
      </c>
      <c r="K8" s="529" t="s">
        <v>2087</v>
      </c>
      <c r="L8" s="58">
        <v>8</v>
      </c>
      <c r="M8" s="77">
        <v>1.6629</v>
      </c>
      <c r="N8" s="528">
        <f t="shared" ref="N8:N16" si="1">L8*M8</f>
        <v>13.3032</v>
      </c>
      <c r="S8" s="3" t="s">
        <v>2089</v>
      </c>
      <c r="T8" s="529" t="s">
        <v>24</v>
      </c>
      <c r="U8" s="529">
        <v>64</v>
      </c>
      <c r="V8" s="529">
        <v>5.38</v>
      </c>
      <c r="W8" s="267">
        <v>56</v>
      </c>
    </row>
    <row r="9" spans="1:27" ht="27.6" x14ac:dyDescent="0.3">
      <c r="A9" s="10" t="s">
        <v>2084</v>
      </c>
      <c r="B9" s="265" t="s">
        <v>2090</v>
      </c>
      <c r="C9" s="10" t="s">
        <v>2106</v>
      </c>
      <c r="D9" s="3" t="s">
        <v>2091</v>
      </c>
      <c r="E9" s="529" t="s">
        <v>24</v>
      </c>
      <c r="F9" s="60">
        <v>19.399999999999999</v>
      </c>
      <c r="G9" s="60">
        <f t="shared" si="0"/>
        <v>21.4</v>
      </c>
      <c r="H9" s="529">
        <v>64</v>
      </c>
      <c r="I9" s="529">
        <v>4.8499999999999996</v>
      </c>
      <c r="J9" s="529">
        <v>110244</v>
      </c>
      <c r="K9" s="529" t="s">
        <v>2087</v>
      </c>
      <c r="L9" s="58">
        <v>6</v>
      </c>
      <c r="M9" s="77">
        <v>1.6629</v>
      </c>
      <c r="N9" s="528">
        <f t="shared" si="1"/>
        <v>9.9773999999999994</v>
      </c>
      <c r="S9" s="3" t="s">
        <v>2091</v>
      </c>
      <c r="T9" s="529" t="s">
        <v>24</v>
      </c>
      <c r="U9" s="529">
        <v>64</v>
      </c>
      <c r="V9" s="529">
        <v>4.8499999999999996</v>
      </c>
      <c r="W9" s="267">
        <v>57</v>
      </c>
    </row>
    <row r="10" spans="1:27" ht="27.6" x14ac:dyDescent="0.3">
      <c r="A10" s="10" t="s">
        <v>2084</v>
      </c>
      <c r="B10" s="265" t="s">
        <v>2092</v>
      </c>
      <c r="C10" s="10" t="s">
        <v>2106</v>
      </c>
      <c r="D10" s="3" t="s">
        <v>2093</v>
      </c>
      <c r="E10" s="529" t="s">
        <v>24</v>
      </c>
      <c r="F10" s="529">
        <v>21.79</v>
      </c>
      <c r="G10" s="529">
        <f t="shared" si="0"/>
        <v>23.79</v>
      </c>
      <c r="H10" s="529">
        <v>64</v>
      </c>
      <c r="I10" s="529">
        <v>5.45</v>
      </c>
      <c r="J10" s="529">
        <v>110244</v>
      </c>
      <c r="K10" s="529" t="s">
        <v>2087</v>
      </c>
      <c r="L10" s="58">
        <v>5.43</v>
      </c>
      <c r="M10" s="77">
        <v>1.6629</v>
      </c>
      <c r="N10" s="528">
        <f t="shared" si="1"/>
        <v>9.0295469999999991</v>
      </c>
      <c r="S10" s="3" t="s">
        <v>2093</v>
      </c>
      <c r="T10" s="529" t="s">
        <v>24</v>
      </c>
      <c r="U10" s="529">
        <v>64</v>
      </c>
      <c r="V10" s="529">
        <v>5.45</v>
      </c>
      <c r="W10" s="267">
        <v>57</v>
      </c>
    </row>
    <row r="11" spans="1:27" ht="27.6" x14ac:dyDescent="0.3">
      <c r="A11" s="10" t="s">
        <v>2084</v>
      </c>
      <c r="B11" s="265" t="s">
        <v>2094</v>
      </c>
      <c r="C11" s="10" t="s">
        <v>2106</v>
      </c>
      <c r="D11" s="3" t="s">
        <v>2095</v>
      </c>
      <c r="E11" s="529" t="s">
        <v>24</v>
      </c>
      <c r="F11" s="529">
        <v>23.15</v>
      </c>
      <c r="G11" s="529">
        <f t="shared" si="0"/>
        <v>25.15</v>
      </c>
      <c r="H11" s="529">
        <v>64</v>
      </c>
      <c r="I11" s="529">
        <v>5.79</v>
      </c>
      <c r="J11" s="529">
        <v>110244</v>
      </c>
      <c r="K11" s="529" t="s">
        <v>2087</v>
      </c>
      <c r="L11" s="58">
        <v>4.87</v>
      </c>
      <c r="M11" s="77">
        <v>1.6629</v>
      </c>
      <c r="N11" s="528">
        <f t="shared" si="1"/>
        <v>8.0983230000000006</v>
      </c>
      <c r="S11" s="3" t="s">
        <v>2095</v>
      </c>
      <c r="T11" s="529" t="s">
        <v>24</v>
      </c>
      <c r="U11" s="529">
        <v>64</v>
      </c>
      <c r="V11" s="529">
        <v>5.79</v>
      </c>
      <c r="W11" s="267">
        <v>57</v>
      </c>
    </row>
    <row r="12" spans="1:27" ht="27.6" x14ac:dyDescent="0.3">
      <c r="A12" s="10" t="s">
        <v>2084</v>
      </c>
      <c r="B12" s="265" t="s">
        <v>2096</v>
      </c>
      <c r="C12" s="10" t="s">
        <v>2106</v>
      </c>
      <c r="D12" s="3" t="s">
        <v>2097</v>
      </c>
      <c r="E12" s="529" t="s">
        <v>24</v>
      </c>
      <c r="F12" s="529">
        <v>20.52</v>
      </c>
      <c r="G12" s="529">
        <f t="shared" si="0"/>
        <v>22.52</v>
      </c>
      <c r="H12" s="529">
        <v>96</v>
      </c>
      <c r="I12" s="529">
        <v>3.42</v>
      </c>
      <c r="J12" s="529">
        <v>110244</v>
      </c>
      <c r="K12" s="529" t="s">
        <v>2087</v>
      </c>
      <c r="L12" s="58">
        <v>3</v>
      </c>
      <c r="M12" s="77">
        <v>1.6629</v>
      </c>
      <c r="N12" s="528">
        <f t="shared" si="1"/>
        <v>4.9886999999999997</v>
      </c>
      <c r="S12" s="3" t="s">
        <v>2097</v>
      </c>
      <c r="T12" s="529" t="s">
        <v>24</v>
      </c>
      <c r="U12" s="529">
        <v>96</v>
      </c>
      <c r="V12" s="529">
        <v>3.42</v>
      </c>
      <c r="W12" s="267">
        <v>47</v>
      </c>
    </row>
    <row r="13" spans="1:27" ht="27.6" x14ac:dyDescent="0.3">
      <c r="A13" s="10" t="s">
        <v>2084</v>
      </c>
      <c r="B13" s="265" t="s">
        <v>2098</v>
      </c>
      <c r="C13" s="10" t="s">
        <v>2106</v>
      </c>
      <c r="D13" s="3" t="s">
        <v>2099</v>
      </c>
      <c r="E13" s="529" t="s">
        <v>24</v>
      </c>
      <c r="F13" s="529">
        <v>20.52</v>
      </c>
      <c r="G13" s="529">
        <f t="shared" si="0"/>
        <v>22.52</v>
      </c>
      <c r="H13" s="529">
        <v>96</v>
      </c>
      <c r="I13" s="529">
        <v>3.42</v>
      </c>
      <c r="J13" s="529">
        <v>110244</v>
      </c>
      <c r="K13" s="529" t="s">
        <v>2087</v>
      </c>
      <c r="L13" s="58">
        <v>3</v>
      </c>
      <c r="M13" s="77">
        <v>1.6629</v>
      </c>
      <c r="N13" s="528">
        <f t="shared" si="1"/>
        <v>4.9886999999999997</v>
      </c>
      <c r="S13" s="3" t="s">
        <v>2099</v>
      </c>
      <c r="T13" s="529" t="s">
        <v>24</v>
      </c>
      <c r="U13" s="529">
        <v>96</v>
      </c>
      <c r="V13" s="529">
        <v>3.42</v>
      </c>
      <c r="W13" s="267">
        <v>52</v>
      </c>
    </row>
    <row r="14" spans="1:27" ht="27.6" x14ac:dyDescent="0.3">
      <c r="A14" s="10" t="s">
        <v>2084</v>
      </c>
      <c r="B14" s="265" t="s">
        <v>2100</v>
      </c>
      <c r="C14" s="10" t="s">
        <v>2106</v>
      </c>
      <c r="D14" s="3" t="s">
        <v>2101</v>
      </c>
      <c r="E14" s="529" t="s">
        <v>24</v>
      </c>
      <c r="F14" s="529">
        <v>12.35</v>
      </c>
      <c r="G14" s="529">
        <f t="shared" si="0"/>
        <v>14.35</v>
      </c>
      <c r="H14" s="529">
        <v>80</v>
      </c>
      <c r="I14" s="529">
        <v>2.4700000000000002</v>
      </c>
      <c r="J14" s="529">
        <v>110244</v>
      </c>
      <c r="K14" s="529" t="s">
        <v>2087</v>
      </c>
      <c r="L14" s="58">
        <v>2.5</v>
      </c>
      <c r="M14" s="77">
        <v>1.6629</v>
      </c>
      <c r="N14" s="528">
        <f t="shared" si="1"/>
        <v>4.1572500000000003</v>
      </c>
      <c r="S14" s="3" t="s">
        <v>2101</v>
      </c>
      <c r="T14" s="529" t="s">
        <v>24</v>
      </c>
      <c r="U14" s="529">
        <v>80</v>
      </c>
      <c r="V14" s="529">
        <v>2.4700000000000002</v>
      </c>
      <c r="W14" s="267">
        <v>33</v>
      </c>
    </row>
    <row r="15" spans="1:27" ht="27.6" x14ac:dyDescent="0.3">
      <c r="A15" s="10" t="s">
        <v>2084</v>
      </c>
      <c r="B15" s="265" t="s">
        <v>2102</v>
      </c>
      <c r="C15" s="10" t="s">
        <v>2106</v>
      </c>
      <c r="D15" s="3" t="s">
        <v>2103</v>
      </c>
      <c r="E15" s="529" t="s">
        <v>24</v>
      </c>
      <c r="F15" s="529">
        <v>12.35</v>
      </c>
      <c r="G15" s="529">
        <f t="shared" si="0"/>
        <v>14.35</v>
      </c>
      <c r="H15" s="529">
        <v>80</v>
      </c>
      <c r="I15" s="529">
        <v>2.4700000000000002</v>
      </c>
      <c r="J15" s="529">
        <v>110244</v>
      </c>
      <c r="K15" s="529" t="s">
        <v>2087</v>
      </c>
      <c r="L15" s="58">
        <v>2.5</v>
      </c>
      <c r="M15" s="77">
        <v>1.6629</v>
      </c>
      <c r="N15" s="528">
        <f t="shared" si="1"/>
        <v>4.1572500000000003</v>
      </c>
      <c r="S15" s="3" t="s">
        <v>2103</v>
      </c>
      <c r="T15" s="529" t="s">
        <v>24</v>
      </c>
      <c r="U15" s="529">
        <v>80</v>
      </c>
      <c r="V15" s="529">
        <v>2.4700000000000002</v>
      </c>
      <c r="W15" s="267">
        <v>33</v>
      </c>
    </row>
    <row r="16" spans="1:27" ht="27.6" x14ac:dyDescent="0.3">
      <c r="A16" s="10" t="s">
        <v>2084</v>
      </c>
      <c r="B16" s="265" t="s">
        <v>2104</v>
      </c>
      <c r="C16" s="10" t="s">
        <v>2106</v>
      </c>
      <c r="D16" s="10" t="s">
        <v>2105</v>
      </c>
      <c r="E16" s="529" t="s">
        <v>24</v>
      </c>
      <c r="F16" s="529">
        <v>22.05</v>
      </c>
      <c r="G16" s="529">
        <f t="shared" si="0"/>
        <v>24.05</v>
      </c>
      <c r="H16" s="529">
        <v>96</v>
      </c>
      <c r="I16" s="529">
        <v>3.67</v>
      </c>
      <c r="J16" s="529">
        <v>110244</v>
      </c>
      <c r="K16" s="529" t="s">
        <v>2087</v>
      </c>
      <c r="L16" s="58">
        <v>2.77</v>
      </c>
      <c r="M16" s="77">
        <v>1.6629</v>
      </c>
      <c r="N16" s="528">
        <f t="shared" si="1"/>
        <v>4.6062330000000005</v>
      </c>
      <c r="S16" s="10" t="s">
        <v>2105</v>
      </c>
      <c r="T16" s="529" t="s">
        <v>24</v>
      </c>
      <c r="U16" s="529">
        <v>96</v>
      </c>
      <c r="V16" s="529">
        <v>3.67</v>
      </c>
      <c r="W16" s="267">
        <v>41</v>
      </c>
    </row>
    <row r="17" spans="2:13" x14ac:dyDescent="0.3">
      <c r="B17" s="265"/>
      <c r="D17" s="529"/>
      <c r="L17" s="60"/>
      <c r="M17" s="77"/>
    </row>
    <row r="18" spans="2:13" x14ac:dyDescent="0.3">
      <c r="B18" s="265"/>
      <c r="D18" s="529"/>
      <c r="L18" s="60"/>
      <c r="M18" s="77"/>
    </row>
    <row r="19" spans="2:13" x14ac:dyDescent="0.3">
      <c r="B19" s="265"/>
      <c r="D19" s="529"/>
      <c r="L19" s="60"/>
      <c r="M19" s="77"/>
    </row>
    <row r="20" spans="2:13" x14ac:dyDescent="0.3">
      <c r="M20" s="77"/>
    </row>
  </sheetData>
  <protectedRanges>
    <protectedRange password="8F60" sqref="Z6" name="Calculations_40"/>
  </protectedRanges>
  <mergeCells count="4">
    <mergeCell ref="A1:D1"/>
    <mergeCell ref="A2:D2"/>
    <mergeCell ref="A3:D3"/>
    <mergeCell ref="P5:Q5"/>
  </mergeCells>
  <conditionalFormatting sqref="D4:D6">
    <cfRule type="duplicateValues" dxfId="155" priority="2"/>
  </conditionalFormatting>
  <conditionalFormatting sqref="T6">
    <cfRule type="duplicateValues" dxfId="154" priority="1"/>
  </conditionalFormatting>
  <conditionalFormatting sqref="E1:E6">
    <cfRule type="duplicateValues" dxfId="153" priority="3"/>
  </conditionalFormatting>
  <conditionalFormatting sqref="T1:T5 S1:S6">
    <cfRule type="duplicateValues" dxfId="152" priority="4"/>
  </conditionalFormatting>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7030A0"/>
  </sheetPr>
  <dimension ref="A1:T14"/>
  <sheetViews>
    <sheetView workbookViewId="0">
      <pane xSplit="3" ySplit="6" topLeftCell="F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5546875" style="10" bestFit="1" customWidth="1"/>
    <col min="2" max="2" width="20.109375" style="10" customWidth="1"/>
    <col min="3" max="3" width="27.109375" style="10" bestFit="1" customWidth="1"/>
    <col min="4" max="6" width="10.109375" style="529" bestFit="1" customWidth="1"/>
    <col min="7" max="7" width="8.44140625" style="529" bestFit="1" customWidth="1"/>
    <col min="8" max="8" width="7.44140625" style="529" bestFit="1" customWidth="1"/>
    <col min="9" max="9" width="9.109375" style="529"/>
    <col min="10" max="10" width="22" style="529" bestFit="1" customWidth="1"/>
    <col min="11" max="11" width="20.88671875" style="529" customWidth="1"/>
    <col min="12" max="12" width="21.88671875" style="529" customWidth="1"/>
    <col min="13" max="13" width="20.88671875" style="529" customWidth="1"/>
    <col min="14" max="14" width="10.109375" style="58" bestFit="1" customWidth="1"/>
    <col min="15" max="16" width="8.5546875" style="528" bestFit="1" customWidth="1"/>
    <col min="17" max="17" width="5.88671875" style="59" customWidth="1"/>
    <col min="18" max="18" width="16" style="528" bestFit="1" customWidth="1"/>
    <col min="19" max="19" width="15.88671875" style="528" bestFit="1" customWidth="1"/>
    <col min="20" max="20" width="7.88671875" style="529" customWidth="1"/>
    <col min="21" max="16384" width="9.10937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2107</v>
      </c>
      <c r="L6" s="16" t="s">
        <v>30</v>
      </c>
      <c r="M6" s="15" t="s">
        <v>31</v>
      </c>
      <c r="N6" s="24" t="s">
        <v>28</v>
      </c>
      <c r="O6" s="20" t="s">
        <v>12</v>
      </c>
      <c r="P6" s="20" t="s">
        <v>13</v>
      </c>
      <c r="Q6" s="19"/>
      <c r="R6" s="20" t="s">
        <v>16</v>
      </c>
      <c r="S6" s="22" t="s">
        <v>17</v>
      </c>
      <c r="T6" s="15" t="s">
        <v>7</v>
      </c>
    </row>
    <row r="7" spans="1:20" s="592" customFormat="1" ht="28.8" x14ac:dyDescent="0.3">
      <c r="A7" s="590" t="s">
        <v>2108</v>
      </c>
      <c r="B7" s="591" t="s">
        <v>2109</v>
      </c>
      <c r="C7" s="592">
        <v>2970000303</v>
      </c>
      <c r="D7" s="40" t="s">
        <v>24</v>
      </c>
      <c r="E7" s="40">
        <v>13</v>
      </c>
      <c r="F7" s="40">
        <v>14.49</v>
      </c>
      <c r="G7" s="40">
        <v>328</v>
      </c>
      <c r="H7" s="40">
        <v>4</v>
      </c>
      <c r="I7" s="40">
        <v>110227</v>
      </c>
      <c r="J7" s="202" t="s">
        <v>2110</v>
      </c>
      <c r="K7" s="593">
        <v>35</v>
      </c>
      <c r="L7" s="40"/>
      <c r="M7" s="40"/>
      <c r="N7" s="243">
        <v>65</v>
      </c>
      <c r="O7" s="594">
        <v>7.7100000000000002E-2</v>
      </c>
      <c r="P7" s="39">
        <v>5.01</v>
      </c>
      <c r="Q7" s="245"/>
      <c r="R7" s="39">
        <v>5.01</v>
      </c>
      <c r="S7" s="39"/>
      <c r="T7" s="202" t="s">
        <v>2111</v>
      </c>
    </row>
    <row r="8" spans="1:20" s="592" customFormat="1" ht="28.8" x14ac:dyDescent="0.3">
      <c r="A8" s="592" t="s">
        <v>2108</v>
      </c>
      <c r="B8" s="591" t="s">
        <v>2112</v>
      </c>
      <c r="C8" s="595">
        <v>2970000313</v>
      </c>
      <c r="D8" s="40" t="s">
        <v>24</v>
      </c>
      <c r="E8" s="596">
        <v>19.5</v>
      </c>
      <c r="F8" s="40">
        <v>21.8</v>
      </c>
      <c r="G8" s="597">
        <v>457</v>
      </c>
      <c r="H8" s="40">
        <v>4.2</v>
      </c>
      <c r="I8" s="40">
        <v>110227</v>
      </c>
      <c r="J8" s="202" t="s">
        <v>2110</v>
      </c>
      <c r="K8" s="593">
        <v>40.97</v>
      </c>
      <c r="L8" s="40"/>
      <c r="M8" s="40"/>
      <c r="N8" s="243">
        <v>97.52</v>
      </c>
      <c r="O8" s="594">
        <v>7.7100000000000002E-2</v>
      </c>
      <c r="P8" s="39">
        <v>7.52</v>
      </c>
      <c r="Q8" s="245"/>
      <c r="R8" s="39">
        <v>7.52</v>
      </c>
      <c r="S8" s="39"/>
      <c r="T8" s="202" t="s">
        <v>2111</v>
      </c>
    </row>
    <row r="9" spans="1:20" s="592" customFormat="1" ht="57" customHeight="1" x14ac:dyDescent="0.3">
      <c r="A9" s="592" t="s">
        <v>2108</v>
      </c>
      <c r="B9" s="591" t="s">
        <v>2113</v>
      </c>
      <c r="C9" s="595">
        <v>2970000348</v>
      </c>
      <c r="D9" s="40" t="s">
        <v>24</v>
      </c>
      <c r="E9" s="596">
        <v>23.27</v>
      </c>
      <c r="F9" s="40">
        <v>24.94</v>
      </c>
      <c r="G9" s="597">
        <v>452</v>
      </c>
      <c r="H9" s="40">
        <v>4.2</v>
      </c>
      <c r="I9" s="40">
        <v>110227</v>
      </c>
      <c r="J9" s="202" t="s">
        <v>2110</v>
      </c>
      <c r="K9" s="593">
        <v>60.04</v>
      </c>
      <c r="L9" s="40"/>
      <c r="M9" s="40"/>
      <c r="N9" s="243">
        <v>81.349999999999994</v>
      </c>
      <c r="O9" s="594">
        <v>7.7100000000000002E-2</v>
      </c>
      <c r="P9" s="39">
        <v>6.27</v>
      </c>
      <c r="Q9" s="245"/>
      <c r="R9" s="39">
        <v>6.27</v>
      </c>
      <c r="S9" s="39"/>
      <c r="T9" s="202" t="s">
        <v>2111</v>
      </c>
    </row>
    <row r="10" spans="1:20" s="592" customFormat="1" ht="28.8" x14ac:dyDescent="0.3">
      <c r="A10" s="592" t="s">
        <v>2108</v>
      </c>
      <c r="B10" s="598" t="s">
        <v>2114</v>
      </c>
      <c r="C10" s="595">
        <v>2970000713</v>
      </c>
      <c r="D10" s="40" t="s">
        <v>24</v>
      </c>
      <c r="E10" s="596">
        <v>13</v>
      </c>
      <c r="F10" s="40">
        <v>14.45</v>
      </c>
      <c r="G10" s="597">
        <v>308</v>
      </c>
      <c r="H10" s="40">
        <v>4.2</v>
      </c>
      <c r="I10" s="40">
        <v>110227</v>
      </c>
      <c r="J10" s="202" t="s">
        <v>2110</v>
      </c>
      <c r="K10" s="593">
        <v>41.62</v>
      </c>
      <c r="L10" s="40"/>
      <c r="M10" s="40"/>
      <c r="N10" s="243">
        <v>65</v>
      </c>
      <c r="O10" s="594">
        <v>7.7100000000000002E-2</v>
      </c>
      <c r="P10" s="39">
        <v>5.0999999999999996</v>
      </c>
      <c r="Q10" s="245"/>
      <c r="R10" s="39">
        <v>5.0999999999999996</v>
      </c>
      <c r="S10" s="39"/>
      <c r="T10" s="202" t="s">
        <v>2111</v>
      </c>
    </row>
    <row r="11" spans="1:20" s="592" customFormat="1" ht="28.8" x14ac:dyDescent="0.3">
      <c r="A11" s="592" t="s">
        <v>2108</v>
      </c>
      <c r="B11" s="599" t="s">
        <v>2115</v>
      </c>
      <c r="C11" s="595">
        <v>2970000888</v>
      </c>
      <c r="D11" s="40" t="s">
        <v>24</v>
      </c>
      <c r="E11" s="600">
        <v>15.26</v>
      </c>
      <c r="F11" s="40">
        <v>17.89</v>
      </c>
      <c r="G11" s="601">
        <v>203</v>
      </c>
      <c r="H11" s="40">
        <v>4.95</v>
      </c>
      <c r="I11" s="40">
        <v>110227</v>
      </c>
      <c r="J11" s="202" t="s">
        <v>2110</v>
      </c>
      <c r="K11" s="593">
        <v>48.03</v>
      </c>
      <c r="L11" s="40"/>
      <c r="M11" s="40"/>
      <c r="N11" s="243">
        <v>46.7</v>
      </c>
      <c r="O11" s="594">
        <v>7.7100000000000002E-2</v>
      </c>
      <c r="P11" s="39">
        <v>3.6</v>
      </c>
      <c r="Q11" s="245"/>
      <c r="R11" s="39">
        <v>3.6</v>
      </c>
      <c r="S11" s="39"/>
      <c r="T11" s="202" t="s">
        <v>2111</v>
      </c>
    </row>
    <row r="12" spans="1:20" s="592" customFormat="1" ht="43.2" x14ac:dyDescent="0.3">
      <c r="A12" s="592" t="s">
        <v>2108</v>
      </c>
      <c r="B12" s="599" t="s">
        <v>2116</v>
      </c>
      <c r="C12" s="595">
        <v>2970025313</v>
      </c>
      <c r="D12" s="40" t="s">
        <v>24</v>
      </c>
      <c r="E12" s="600">
        <v>18.899999999999999</v>
      </c>
      <c r="F12" s="40">
        <v>20.75</v>
      </c>
      <c r="G12" s="601">
        <v>453</v>
      </c>
      <c r="H12" s="40">
        <v>4.2</v>
      </c>
      <c r="I12" s="40">
        <v>110227</v>
      </c>
      <c r="J12" s="202" t="s">
        <v>2110</v>
      </c>
      <c r="K12" s="593">
        <v>40.35</v>
      </c>
      <c r="L12" s="40"/>
      <c r="M12" s="40"/>
      <c r="N12" s="243">
        <v>94.5</v>
      </c>
      <c r="O12" s="594">
        <v>7.7100000000000002E-2</v>
      </c>
      <c r="P12" s="39">
        <v>7.29</v>
      </c>
      <c r="Q12" s="245"/>
      <c r="R12" s="39">
        <v>7.29</v>
      </c>
      <c r="S12" s="39"/>
      <c r="T12" s="202" t="s">
        <v>2111</v>
      </c>
    </row>
    <row r="13" spans="1:20" s="592" customFormat="1" ht="28.8" x14ac:dyDescent="0.3">
      <c r="A13" s="592" t="s">
        <v>2108</v>
      </c>
      <c r="B13" s="599" t="s">
        <v>2117</v>
      </c>
      <c r="C13" s="595">
        <v>2970000344</v>
      </c>
      <c r="D13" s="40" t="s">
        <v>24</v>
      </c>
      <c r="E13" s="602">
        <v>16.420000000000002</v>
      </c>
      <c r="F13" s="40">
        <v>18.12</v>
      </c>
      <c r="G13" s="603">
        <v>317</v>
      </c>
      <c r="H13" s="40">
        <v>4.2</v>
      </c>
      <c r="I13" s="40">
        <v>110227</v>
      </c>
      <c r="J13" s="202" t="s">
        <v>2110</v>
      </c>
      <c r="K13" s="593">
        <v>41.98</v>
      </c>
      <c r="L13" s="40"/>
      <c r="M13" s="40"/>
      <c r="N13" s="243">
        <v>56.95</v>
      </c>
      <c r="O13" s="594">
        <v>7.7100000000000002E-2</v>
      </c>
      <c r="P13" s="39">
        <v>4.3899999999999997</v>
      </c>
      <c r="Q13" s="245"/>
      <c r="R13" s="39">
        <v>4.3899999999999997</v>
      </c>
      <c r="S13" s="39"/>
      <c r="T13" s="202" t="s">
        <v>2111</v>
      </c>
    </row>
    <row r="14" spans="1:20" s="592" customFormat="1" ht="32.1" customHeight="1" x14ac:dyDescent="0.3">
      <c r="A14" s="592" t="s">
        <v>2108</v>
      </c>
      <c r="B14" s="604" t="s">
        <v>2118</v>
      </c>
      <c r="C14" s="592">
        <v>2970022313</v>
      </c>
      <c r="D14" s="40" t="s">
        <v>24</v>
      </c>
      <c r="E14" s="605">
        <v>19.5</v>
      </c>
      <c r="F14" s="605">
        <v>21.8</v>
      </c>
      <c r="G14" s="605">
        <v>450</v>
      </c>
      <c r="H14" s="40">
        <v>4.2</v>
      </c>
      <c r="I14" s="40">
        <v>110227</v>
      </c>
      <c r="J14" s="202" t="s">
        <v>2110</v>
      </c>
      <c r="K14" s="593">
        <v>40.98</v>
      </c>
      <c r="L14" s="40"/>
      <c r="M14" s="40"/>
      <c r="N14" s="243">
        <v>97.5</v>
      </c>
      <c r="O14" s="594">
        <v>7.7100000000000002E-2</v>
      </c>
      <c r="P14" s="39">
        <v>7.52</v>
      </c>
      <c r="Q14" s="245"/>
      <c r="R14" s="39">
        <v>7.52</v>
      </c>
      <c r="S14" s="39"/>
      <c r="T14" s="202" t="s">
        <v>2111</v>
      </c>
    </row>
  </sheetData>
  <protectedRanges>
    <protectedRange password="8F60" sqref="S6" name="Calculations_40"/>
  </protectedRanges>
  <conditionalFormatting sqref="C4:C6">
    <cfRule type="duplicateValues" dxfId="151" priority="3"/>
  </conditionalFormatting>
  <conditionalFormatting sqref="D4:D6">
    <cfRule type="duplicateValues" dxfId="150" priority="4"/>
  </conditionalFormatting>
  <conditionalFormatting sqref="D1:D3">
    <cfRule type="duplicateValues" dxfId="149" priority="1"/>
  </conditionalFormatting>
  <conditionalFormatting sqref="E1:E3">
    <cfRule type="duplicateValues" dxfId="148" priority="2"/>
  </conditionalFormatting>
  <pageMargins left="0.7" right="0.7" top="0.75" bottom="0.75" header="0.3" footer="0.3"/>
  <pageSetup orientation="portrait" horizontalDpi="300" verticalDpi="300"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C00000"/>
  </sheetPr>
  <dimension ref="A1:T14"/>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2119</v>
      </c>
      <c r="L6" s="16" t="s">
        <v>2120</v>
      </c>
      <c r="M6" s="15" t="s">
        <v>2121</v>
      </c>
      <c r="N6" s="24" t="s">
        <v>28</v>
      </c>
      <c r="O6" s="20" t="s">
        <v>12</v>
      </c>
      <c r="P6" s="20" t="s">
        <v>13</v>
      </c>
      <c r="Q6" s="19"/>
      <c r="R6" s="20" t="s">
        <v>16</v>
      </c>
      <c r="S6" s="22" t="s">
        <v>17</v>
      </c>
      <c r="T6" s="15" t="s">
        <v>7</v>
      </c>
    </row>
    <row r="7" spans="1:20" x14ac:dyDescent="0.3">
      <c r="A7" s="10" t="s">
        <v>2122</v>
      </c>
      <c r="B7" s="10" t="s">
        <v>2123</v>
      </c>
      <c r="C7" s="10">
        <v>99960</v>
      </c>
      <c r="D7" s="529" t="s">
        <v>24</v>
      </c>
      <c r="E7" s="529">
        <v>32.200000000000003</v>
      </c>
      <c r="F7" s="529">
        <v>35</v>
      </c>
      <c r="G7" s="529">
        <v>112</v>
      </c>
      <c r="H7" s="529">
        <v>4.5999999999999996</v>
      </c>
      <c r="I7" s="529">
        <v>110242</v>
      </c>
      <c r="J7" s="529" t="s">
        <v>2124</v>
      </c>
      <c r="K7" s="529">
        <v>79.56</v>
      </c>
      <c r="L7" s="529">
        <v>79.56</v>
      </c>
      <c r="M7" s="529">
        <v>79.56</v>
      </c>
      <c r="N7" s="58">
        <v>11.5</v>
      </c>
      <c r="O7" s="528">
        <v>1.6368</v>
      </c>
      <c r="P7" s="528">
        <v>18.82</v>
      </c>
      <c r="R7" s="528">
        <v>18.82</v>
      </c>
      <c r="S7" s="528">
        <v>0</v>
      </c>
    </row>
    <row r="8" spans="1:20" x14ac:dyDescent="0.3">
      <c r="A8" s="10" t="s">
        <v>2122</v>
      </c>
      <c r="B8" s="10" t="s">
        <v>2125</v>
      </c>
      <c r="C8" s="10">
        <v>99962</v>
      </c>
      <c r="D8" s="529" t="s">
        <v>24</v>
      </c>
      <c r="E8" s="529">
        <v>32.200000000000003</v>
      </c>
      <c r="F8" s="529">
        <v>35</v>
      </c>
      <c r="G8" s="529">
        <v>112</v>
      </c>
      <c r="H8" s="529">
        <v>4.5999999999999996</v>
      </c>
      <c r="I8" s="529">
        <v>110242</v>
      </c>
      <c r="J8" s="529" t="s">
        <v>2124</v>
      </c>
      <c r="K8" s="529">
        <v>79.33</v>
      </c>
      <c r="L8" s="529">
        <v>79.33</v>
      </c>
      <c r="M8" s="529">
        <v>79.33</v>
      </c>
      <c r="N8" s="58">
        <v>11.5</v>
      </c>
      <c r="O8" s="528">
        <v>1.6368</v>
      </c>
      <c r="P8" s="528">
        <v>18.82</v>
      </c>
      <c r="R8" s="528">
        <v>18.82</v>
      </c>
      <c r="S8" s="528">
        <v>0</v>
      </c>
    </row>
    <row r="9" spans="1:20" x14ac:dyDescent="0.3">
      <c r="A9" s="10" t="s">
        <v>2122</v>
      </c>
      <c r="B9" s="10" t="s">
        <v>2126</v>
      </c>
      <c r="C9" s="10">
        <v>99963</v>
      </c>
      <c r="D9" s="529" t="s">
        <v>799</v>
      </c>
      <c r="E9" s="529">
        <v>32.020000000000003</v>
      </c>
      <c r="F9" s="529">
        <v>35</v>
      </c>
      <c r="G9" s="529">
        <v>126.5</v>
      </c>
      <c r="H9" s="529">
        <v>4.05</v>
      </c>
      <c r="I9" s="529">
        <v>110242</v>
      </c>
      <c r="J9" s="529" t="s">
        <v>2124</v>
      </c>
      <c r="K9" s="529">
        <v>83.45</v>
      </c>
      <c r="L9" s="529">
        <v>83.45</v>
      </c>
      <c r="M9" s="529">
        <v>83.45</v>
      </c>
      <c r="N9" s="58">
        <v>7.89</v>
      </c>
      <c r="O9" s="528">
        <v>1.6368</v>
      </c>
      <c r="P9" s="528">
        <v>12.91</v>
      </c>
      <c r="R9" s="528">
        <v>12.91</v>
      </c>
      <c r="S9" s="528">
        <v>0</v>
      </c>
    </row>
    <row r="10" spans="1:20" x14ac:dyDescent="0.3">
      <c r="A10" s="10" t="s">
        <v>2122</v>
      </c>
      <c r="B10" s="10" t="s">
        <v>2127</v>
      </c>
      <c r="C10" s="10">
        <v>99973</v>
      </c>
      <c r="D10" s="529" t="s">
        <v>799</v>
      </c>
      <c r="E10" s="529">
        <v>32.020000000000003</v>
      </c>
      <c r="F10" s="529">
        <v>35</v>
      </c>
      <c r="G10" s="529">
        <v>126.5</v>
      </c>
      <c r="H10" s="529">
        <v>4.05</v>
      </c>
      <c r="I10" s="529">
        <v>110242</v>
      </c>
      <c r="J10" s="529" t="s">
        <v>2124</v>
      </c>
      <c r="K10" s="529">
        <v>84.45</v>
      </c>
      <c r="L10" s="529">
        <v>84.45</v>
      </c>
      <c r="M10" s="529">
        <v>84.45</v>
      </c>
      <c r="N10" s="58">
        <v>7.89</v>
      </c>
      <c r="O10" s="528">
        <v>1.6368</v>
      </c>
      <c r="P10" s="528">
        <v>12.91</v>
      </c>
      <c r="R10" s="528">
        <v>12.91</v>
      </c>
      <c r="S10" s="528">
        <v>0</v>
      </c>
    </row>
    <row r="11" spans="1:20" x14ac:dyDescent="0.3">
      <c r="A11" s="10" t="s">
        <v>2122</v>
      </c>
      <c r="B11" s="10" t="s">
        <v>2128</v>
      </c>
      <c r="C11" s="10">
        <v>99974</v>
      </c>
      <c r="D11" s="529" t="s">
        <v>799</v>
      </c>
      <c r="E11" s="529">
        <v>32.200000000000003</v>
      </c>
      <c r="F11" s="529">
        <v>35</v>
      </c>
      <c r="G11" s="529">
        <v>112</v>
      </c>
      <c r="H11" s="529">
        <v>4.5999999999999996</v>
      </c>
      <c r="I11" s="529">
        <v>110242</v>
      </c>
      <c r="J11" s="529" t="s">
        <v>2124</v>
      </c>
      <c r="K11" s="529">
        <v>82.37</v>
      </c>
      <c r="L11" s="529">
        <v>82.37</v>
      </c>
      <c r="M11" s="529">
        <v>82.37</v>
      </c>
      <c r="N11" s="58">
        <v>8.7899999999999991</v>
      </c>
      <c r="O11" s="528">
        <v>1.6368</v>
      </c>
      <c r="P11" s="528">
        <v>14.39</v>
      </c>
      <c r="R11" s="528">
        <v>14.39</v>
      </c>
      <c r="S11" s="528">
        <v>0</v>
      </c>
    </row>
    <row r="12" spans="1:20" x14ac:dyDescent="0.3">
      <c r="A12" s="10" t="s">
        <v>2122</v>
      </c>
      <c r="B12" s="10" t="s">
        <v>2129</v>
      </c>
      <c r="C12" s="10">
        <v>99930</v>
      </c>
      <c r="D12" s="529" t="s">
        <v>24</v>
      </c>
      <c r="E12" s="529">
        <v>24</v>
      </c>
      <c r="F12" s="529">
        <v>26</v>
      </c>
      <c r="G12" s="529">
        <v>153.6</v>
      </c>
      <c r="H12" s="529">
        <v>2.5</v>
      </c>
      <c r="I12" s="529">
        <v>110242</v>
      </c>
      <c r="J12" s="529" t="s">
        <v>2124</v>
      </c>
      <c r="K12" s="529">
        <v>54.82</v>
      </c>
      <c r="L12" s="529">
        <v>54.82</v>
      </c>
      <c r="M12" s="529">
        <v>54.82</v>
      </c>
      <c r="N12" s="58">
        <v>8.09</v>
      </c>
      <c r="O12" s="528">
        <v>1.6368</v>
      </c>
      <c r="P12" s="528">
        <v>13.24</v>
      </c>
      <c r="R12" s="528">
        <v>13.24</v>
      </c>
      <c r="S12" s="528">
        <v>8.58</v>
      </c>
      <c r="T12" s="529" t="s">
        <v>2130</v>
      </c>
    </row>
    <row r="13" spans="1:20" x14ac:dyDescent="0.3">
      <c r="A13" s="10" t="s">
        <v>2122</v>
      </c>
      <c r="B13" s="10" t="s">
        <v>2131</v>
      </c>
      <c r="C13" s="10">
        <v>99851</v>
      </c>
      <c r="D13" s="529" t="s">
        <v>24</v>
      </c>
      <c r="E13" s="529">
        <v>22.2</v>
      </c>
      <c r="F13" s="529">
        <v>26</v>
      </c>
      <c r="G13" s="529">
        <v>96</v>
      </c>
      <c r="H13" s="529">
        <v>3.7</v>
      </c>
      <c r="I13" s="529">
        <v>110242</v>
      </c>
      <c r="J13" s="529" t="s">
        <v>2124</v>
      </c>
      <c r="K13" s="529">
        <v>59.91</v>
      </c>
      <c r="L13" s="529">
        <v>59.91</v>
      </c>
      <c r="M13" s="529">
        <v>59.91</v>
      </c>
      <c r="N13" s="58">
        <v>10.85</v>
      </c>
      <c r="O13" s="528">
        <v>1.6368</v>
      </c>
      <c r="P13" s="528">
        <v>17.760000000000002</v>
      </c>
      <c r="R13" s="528">
        <v>17.760000000000002</v>
      </c>
      <c r="S13" s="528">
        <v>5.56</v>
      </c>
      <c r="T13" s="529" t="s">
        <v>2130</v>
      </c>
    </row>
    <row r="14" spans="1:20" x14ac:dyDescent="0.3">
      <c r="A14" s="10" t="s">
        <v>2122</v>
      </c>
      <c r="B14" s="10" t="s">
        <v>2132</v>
      </c>
      <c r="C14" s="10">
        <v>99848</v>
      </c>
      <c r="D14" s="529" t="s">
        <v>799</v>
      </c>
      <c r="E14" s="529">
        <v>21.9</v>
      </c>
      <c r="F14" s="529">
        <v>26</v>
      </c>
      <c r="G14" s="529">
        <v>96</v>
      </c>
      <c r="H14" s="529">
        <v>3.65</v>
      </c>
      <c r="I14" s="529">
        <v>110242</v>
      </c>
      <c r="J14" s="529" t="s">
        <v>2124</v>
      </c>
      <c r="K14" s="529">
        <v>60.95</v>
      </c>
      <c r="L14" s="529">
        <v>60.95</v>
      </c>
      <c r="M14" s="529">
        <v>60.95</v>
      </c>
      <c r="N14" s="58">
        <v>10.73</v>
      </c>
      <c r="O14" s="528">
        <v>1.6368</v>
      </c>
      <c r="P14" s="528">
        <v>17.559999999999999</v>
      </c>
      <c r="R14" s="528">
        <v>17.559999999999999</v>
      </c>
      <c r="S14" s="528">
        <v>7.69</v>
      </c>
      <c r="T14" s="529" t="s">
        <v>2130</v>
      </c>
    </row>
  </sheetData>
  <protectedRanges>
    <protectedRange password="8F60" sqref="S6" name="Calculations_40"/>
  </protectedRanges>
  <conditionalFormatting sqref="C4:C6">
    <cfRule type="duplicateValues" dxfId="147" priority="3"/>
  </conditionalFormatting>
  <conditionalFormatting sqref="D4:D6">
    <cfRule type="duplicateValues" dxfId="146" priority="4"/>
  </conditionalFormatting>
  <conditionalFormatting sqref="D1:D3">
    <cfRule type="duplicateValues" dxfId="145" priority="1"/>
  </conditionalFormatting>
  <conditionalFormatting sqref="E1:E3">
    <cfRule type="duplicateValues" dxfId="144" priority="2"/>
  </conditionalFormatting>
  <pageMargins left="0.7" right="0.7" top="0.75" bottom="0.75" header="0.3" footer="0.3"/>
  <pageSetup orientation="landscape" verticalDpi="300" r:id="rId1"/>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rgb="FFFF0000"/>
  </sheetPr>
  <dimension ref="A1:T24"/>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73"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606"/>
      <c r="K1" s="26"/>
      <c r="L1" s="26"/>
      <c r="M1" s="26"/>
      <c r="N1" s="27"/>
      <c r="O1" s="28"/>
      <c r="P1" s="28"/>
      <c r="Q1" s="29"/>
      <c r="R1" s="30"/>
      <c r="S1" s="31"/>
      <c r="T1" s="32"/>
    </row>
    <row r="2" spans="1:20" s="3" customFormat="1" x14ac:dyDescent="0.3">
      <c r="A2" s="4"/>
      <c r="B2" s="5" t="s">
        <v>41</v>
      </c>
      <c r="C2" s="5"/>
      <c r="D2" s="5"/>
      <c r="E2" s="33"/>
      <c r="F2" s="34"/>
      <c r="G2" s="34"/>
      <c r="H2" s="34"/>
      <c r="I2" s="34"/>
      <c r="J2" s="607"/>
      <c r="K2" s="34"/>
      <c r="L2" s="34"/>
      <c r="M2" s="34"/>
      <c r="N2" s="35"/>
      <c r="O2" s="36"/>
      <c r="P2" s="36"/>
      <c r="Q2" s="37"/>
      <c r="R2" s="38"/>
      <c r="S2" s="39"/>
      <c r="T2" s="40"/>
    </row>
    <row r="3" spans="1:20" s="3" customFormat="1" x14ac:dyDescent="0.3">
      <c r="A3" s="4"/>
      <c r="B3" s="6" t="s">
        <v>0</v>
      </c>
      <c r="C3" s="6"/>
      <c r="D3" s="6"/>
      <c r="E3" s="41"/>
      <c r="F3" s="42"/>
      <c r="G3" s="42"/>
      <c r="H3" s="42"/>
      <c r="I3" s="42"/>
      <c r="J3" s="608"/>
      <c r="K3" s="42"/>
      <c r="L3" s="42"/>
      <c r="M3" s="42"/>
      <c r="N3" s="43"/>
      <c r="O3" s="44"/>
      <c r="P3" s="44"/>
      <c r="Q3" s="45"/>
      <c r="R3" s="46"/>
      <c r="S3" s="39"/>
      <c r="T3" s="40"/>
    </row>
    <row r="4" spans="1:20" s="3" customFormat="1" ht="14.4" thickBot="1" x14ac:dyDescent="0.35">
      <c r="A4" s="4"/>
      <c r="B4" s="6"/>
      <c r="C4" s="6"/>
      <c r="D4" s="41"/>
      <c r="E4" s="42"/>
      <c r="F4" s="42"/>
      <c r="G4" s="42"/>
      <c r="H4" s="42"/>
      <c r="I4" s="42"/>
      <c r="J4" s="608"/>
      <c r="K4" s="42"/>
      <c r="L4" s="42"/>
      <c r="M4" s="42"/>
      <c r="N4" s="43"/>
      <c r="O4" s="44"/>
      <c r="P4" s="44"/>
      <c r="Q4" s="45"/>
      <c r="R4" s="46"/>
      <c r="S4" s="39"/>
      <c r="T4" s="40"/>
    </row>
    <row r="5" spans="1:20" ht="15.75" customHeight="1" thickBot="1" x14ac:dyDescent="0.35">
      <c r="A5" s="7"/>
      <c r="B5" s="8"/>
      <c r="C5" s="9" t="s">
        <v>1</v>
      </c>
      <c r="D5" s="47"/>
      <c r="E5" s="48"/>
      <c r="F5" s="48"/>
      <c r="G5" s="48"/>
      <c r="H5" s="48"/>
      <c r="I5" s="48"/>
      <c r="J5" s="60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2133</v>
      </c>
      <c r="L6" s="16" t="s">
        <v>30</v>
      </c>
      <c r="M6" s="15" t="s">
        <v>31</v>
      </c>
      <c r="N6" s="24" t="s">
        <v>28</v>
      </c>
      <c r="O6" s="20" t="s">
        <v>12</v>
      </c>
      <c r="P6" s="20" t="s">
        <v>13</v>
      </c>
      <c r="Q6" s="19"/>
      <c r="R6" s="20" t="s">
        <v>16</v>
      </c>
      <c r="S6" s="22" t="s">
        <v>17</v>
      </c>
      <c r="T6" s="15" t="s">
        <v>7</v>
      </c>
    </row>
    <row r="7" spans="1:20" ht="41.4" x14ac:dyDescent="0.3">
      <c r="A7" s="265" t="s">
        <v>2134</v>
      </c>
      <c r="B7" s="265" t="s">
        <v>2135</v>
      </c>
      <c r="C7" s="10">
        <v>813</v>
      </c>
      <c r="D7" s="529" t="s">
        <v>24</v>
      </c>
      <c r="E7" s="529">
        <v>15</v>
      </c>
      <c r="F7" s="529">
        <v>16</v>
      </c>
      <c r="G7" s="529">
        <v>48</v>
      </c>
      <c r="H7" s="529">
        <v>5</v>
      </c>
      <c r="I7" s="529">
        <v>110244</v>
      </c>
      <c r="J7" s="73" t="s">
        <v>2136</v>
      </c>
      <c r="K7" s="528">
        <v>36</v>
      </c>
      <c r="N7" s="58">
        <v>3</v>
      </c>
      <c r="O7" s="77">
        <v>1.6629</v>
      </c>
      <c r="P7" s="528">
        <f t="shared" ref="P7:P13" si="0">O7*N7</f>
        <v>4.9886999999999997</v>
      </c>
      <c r="R7" s="528">
        <f t="shared" ref="R7:R9" si="1">P7</f>
        <v>4.9886999999999997</v>
      </c>
    </row>
    <row r="8" spans="1:20" ht="41.4" x14ac:dyDescent="0.3">
      <c r="A8" s="265" t="s">
        <v>2134</v>
      </c>
      <c r="B8" s="265" t="s">
        <v>2137</v>
      </c>
      <c r="C8" s="10">
        <v>814</v>
      </c>
      <c r="D8" s="529" t="s">
        <v>24</v>
      </c>
      <c r="E8" s="529">
        <v>15</v>
      </c>
      <c r="F8" s="529">
        <v>16</v>
      </c>
      <c r="G8" s="529">
        <v>48</v>
      </c>
      <c r="H8" s="529">
        <v>5</v>
      </c>
      <c r="I8" s="529">
        <v>110244</v>
      </c>
      <c r="J8" s="73" t="s">
        <v>2136</v>
      </c>
      <c r="K8" s="528">
        <v>43.2</v>
      </c>
      <c r="N8" s="58">
        <v>3</v>
      </c>
      <c r="O8" s="77">
        <v>1.6629</v>
      </c>
      <c r="P8" s="528">
        <f t="shared" si="0"/>
        <v>4.9886999999999997</v>
      </c>
      <c r="R8" s="528">
        <f t="shared" si="1"/>
        <v>4.9886999999999997</v>
      </c>
    </row>
    <row r="9" spans="1:20" ht="41.4" x14ac:dyDescent="0.3">
      <c r="A9" s="265" t="s">
        <v>2134</v>
      </c>
      <c r="B9" s="265" t="s">
        <v>2138</v>
      </c>
      <c r="C9" s="10">
        <v>815</v>
      </c>
      <c r="D9" s="529" t="s">
        <v>24</v>
      </c>
      <c r="E9" s="529">
        <v>13.5</v>
      </c>
      <c r="F9" s="529">
        <v>14.5</v>
      </c>
      <c r="G9" s="529">
        <v>48</v>
      </c>
      <c r="H9" s="529">
        <v>4.5</v>
      </c>
      <c r="I9" s="529">
        <v>110244</v>
      </c>
      <c r="J9" s="73" t="s">
        <v>2136</v>
      </c>
      <c r="K9" s="528">
        <v>36</v>
      </c>
      <c r="N9" s="58">
        <v>1.56</v>
      </c>
      <c r="O9" s="77">
        <v>1.6629</v>
      </c>
      <c r="P9" s="528">
        <f t="shared" si="0"/>
        <v>2.5941240000000003</v>
      </c>
      <c r="R9" s="528">
        <f t="shared" si="1"/>
        <v>2.5941240000000003</v>
      </c>
    </row>
    <row r="10" spans="1:20" ht="41.4" x14ac:dyDescent="0.3">
      <c r="A10" s="265" t="s">
        <v>2134</v>
      </c>
      <c r="B10" s="265" t="s">
        <v>2139</v>
      </c>
      <c r="C10" s="10">
        <v>816</v>
      </c>
      <c r="D10" s="529" t="s">
        <v>24</v>
      </c>
      <c r="E10" s="529">
        <v>15</v>
      </c>
      <c r="F10" s="529">
        <v>16</v>
      </c>
      <c r="G10" s="529">
        <v>48</v>
      </c>
      <c r="H10" s="529">
        <v>5</v>
      </c>
      <c r="I10" s="529">
        <v>110244</v>
      </c>
      <c r="J10" s="73" t="s">
        <v>2136</v>
      </c>
      <c r="K10" s="528">
        <v>36</v>
      </c>
      <c r="N10" s="58">
        <v>5.0999999999999996</v>
      </c>
      <c r="O10" s="77">
        <v>1.6629</v>
      </c>
      <c r="P10" s="528">
        <f t="shared" si="0"/>
        <v>8.4807899999999989</v>
      </c>
      <c r="R10" s="528">
        <f>P10</f>
        <v>8.4807899999999989</v>
      </c>
    </row>
    <row r="11" spans="1:20" ht="41.4" x14ac:dyDescent="0.3">
      <c r="A11" s="265" t="s">
        <v>2134</v>
      </c>
      <c r="B11" s="265" t="s">
        <v>2140</v>
      </c>
      <c r="C11" s="10">
        <v>825</v>
      </c>
      <c r="D11" s="529" t="s">
        <v>24</v>
      </c>
      <c r="E11" s="529">
        <v>15</v>
      </c>
      <c r="F11" s="529">
        <v>16</v>
      </c>
      <c r="G11" s="529">
        <v>48</v>
      </c>
      <c r="H11" s="529">
        <v>5</v>
      </c>
      <c r="I11" s="529">
        <v>110244</v>
      </c>
      <c r="J11" s="73" t="s">
        <v>2136</v>
      </c>
      <c r="K11" s="528">
        <v>44.64</v>
      </c>
      <c r="N11" s="58">
        <v>3</v>
      </c>
      <c r="O11" s="77">
        <v>1.6629</v>
      </c>
      <c r="P11" s="528">
        <f t="shared" si="0"/>
        <v>4.9886999999999997</v>
      </c>
      <c r="R11" s="528">
        <f t="shared" ref="R11:R12" si="2">P11</f>
        <v>4.9886999999999997</v>
      </c>
    </row>
    <row r="12" spans="1:20" ht="41.4" x14ac:dyDescent="0.3">
      <c r="A12" s="265" t="s">
        <v>2134</v>
      </c>
      <c r="B12" s="265" t="s">
        <v>2141</v>
      </c>
      <c r="C12" s="10">
        <v>826</v>
      </c>
      <c r="D12" s="529" t="s">
        <v>799</v>
      </c>
      <c r="E12" s="529">
        <v>13.5</v>
      </c>
      <c r="F12" s="529">
        <v>14.5</v>
      </c>
      <c r="G12" s="529">
        <v>48</v>
      </c>
      <c r="H12" s="529">
        <v>4.5</v>
      </c>
      <c r="I12" s="529">
        <v>110244</v>
      </c>
      <c r="J12" s="73" t="s">
        <v>2136</v>
      </c>
      <c r="K12" s="528">
        <v>37.44</v>
      </c>
      <c r="N12" s="58">
        <v>1.56</v>
      </c>
      <c r="O12" s="77">
        <v>1.6629</v>
      </c>
      <c r="P12" s="528">
        <f t="shared" si="0"/>
        <v>2.5941240000000003</v>
      </c>
      <c r="R12" s="528">
        <f t="shared" si="2"/>
        <v>2.5941240000000003</v>
      </c>
    </row>
    <row r="13" spans="1:20" ht="41.4" x14ac:dyDescent="0.3">
      <c r="A13" s="265" t="s">
        <v>2134</v>
      </c>
      <c r="B13" s="265" t="s">
        <v>2142</v>
      </c>
      <c r="C13" s="10">
        <v>827</v>
      </c>
      <c r="D13" s="529" t="s">
        <v>24</v>
      </c>
      <c r="E13" s="529">
        <v>15</v>
      </c>
      <c r="F13" s="529">
        <v>16</v>
      </c>
      <c r="G13" s="529">
        <v>48</v>
      </c>
      <c r="H13" s="529">
        <v>5</v>
      </c>
      <c r="I13" s="529">
        <v>110244</v>
      </c>
      <c r="J13" s="73" t="s">
        <v>2136</v>
      </c>
      <c r="K13" s="528">
        <v>37.44</v>
      </c>
      <c r="N13" s="58">
        <v>5.0999999999999996</v>
      </c>
      <c r="O13" s="77">
        <v>1.6629</v>
      </c>
      <c r="P13" s="528">
        <f t="shared" si="0"/>
        <v>8.4807899999999989</v>
      </c>
      <c r="R13" s="528">
        <f>P13</f>
        <v>8.4807899999999989</v>
      </c>
    </row>
    <row r="14" spans="1:20" ht="41.4" x14ac:dyDescent="0.3">
      <c r="A14" s="265" t="s">
        <v>2134</v>
      </c>
      <c r="B14" s="265" t="s">
        <v>2143</v>
      </c>
      <c r="C14" s="10">
        <v>863</v>
      </c>
      <c r="D14" s="529" t="s">
        <v>24</v>
      </c>
      <c r="E14" s="529">
        <v>11.25</v>
      </c>
      <c r="F14" s="529">
        <v>12.25</v>
      </c>
      <c r="G14" s="529">
        <v>60</v>
      </c>
      <c r="H14" s="529">
        <v>3</v>
      </c>
      <c r="I14" s="529">
        <v>110244</v>
      </c>
      <c r="J14" s="73" t="s">
        <v>2136</v>
      </c>
      <c r="K14" s="528">
        <v>33</v>
      </c>
      <c r="N14" s="58" t="s">
        <v>2144</v>
      </c>
      <c r="O14" s="77">
        <v>1.6629</v>
      </c>
      <c r="P14" s="528" t="s">
        <v>2144</v>
      </c>
      <c r="R14" s="528" t="s">
        <v>2144</v>
      </c>
    </row>
    <row r="15" spans="1:20" ht="41.4" x14ac:dyDescent="0.3">
      <c r="A15" s="265" t="s">
        <v>2134</v>
      </c>
      <c r="B15" s="265" t="s">
        <v>2145</v>
      </c>
      <c r="C15" s="10">
        <v>860</v>
      </c>
      <c r="D15" s="529" t="s">
        <v>24</v>
      </c>
      <c r="E15" s="529">
        <v>15</v>
      </c>
      <c r="F15" s="529">
        <v>16</v>
      </c>
      <c r="G15" s="529">
        <v>48</v>
      </c>
      <c r="H15" s="529">
        <v>5</v>
      </c>
      <c r="I15" s="529">
        <v>110244</v>
      </c>
      <c r="J15" s="73" t="s">
        <v>2136</v>
      </c>
      <c r="K15" s="528">
        <v>40.799999999999997</v>
      </c>
      <c r="N15" s="58" t="s">
        <v>2144</v>
      </c>
      <c r="O15" s="77">
        <v>1.6629</v>
      </c>
      <c r="P15" s="528" t="s">
        <v>2144</v>
      </c>
      <c r="R15" s="528" t="s">
        <v>2144</v>
      </c>
    </row>
    <row r="16" spans="1:20" s="528" customFormat="1" ht="41.4" x14ac:dyDescent="0.3">
      <c r="A16" s="265" t="s">
        <v>2134</v>
      </c>
      <c r="B16" s="265" t="s">
        <v>2146</v>
      </c>
      <c r="C16" s="10">
        <v>865</v>
      </c>
      <c r="D16" s="529" t="s">
        <v>24</v>
      </c>
      <c r="E16" s="529">
        <v>11.25</v>
      </c>
      <c r="F16" s="529">
        <v>12.25</v>
      </c>
      <c r="G16" s="529">
        <v>60</v>
      </c>
      <c r="H16" s="529">
        <v>3</v>
      </c>
      <c r="I16" s="529">
        <v>110244</v>
      </c>
      <c r="J16" s="73" t="s">
        <v>2136</v>
      </c>
      <c r="K16" s="528">
        <v>33</v>
      </c>
      <c r="L16" s="529"/>
      <c r="M16" s="529"/>
      <c r="N16" s="58" t="s">
        <v>2144</v>
      </c>
      <c r="O16" s="77">
        <v>1.6629</v>
      </c>
      <c r="P16" s="528" t="s">
        <v>2144</v>
      </c>
      <c r="Q16" s="59"/>
      <c r="R16" s="528" t="s">
        <v>2144</v>
      </c>
      <c r="T16" s="529"/>
    </row>
    <row r="17" spans="1:20" s="528" customFormat="1" x14ac:dyDescent="0.3">
      <c r="A17" s="265"/>
      <c r="B17" s="265"/>
      <c r="C17" s="10"/>
      <c r="D17" s="529"/>
      <c r="E17" s="529"/>
      <c r="F17" s="529"/>
      <c r="G17" s="529"/>
      <c r="H17" s="529"/>
      <c r="I17" s="529"/>
      <c r="J17" s="73"/>
      <c r="L17" s="529"/>
      <c r="M17" s="529"/>
      <c r="N17" s="58"/>
      <c r="O17" s="77"/>
      <c r="Q17" s="59"/>
      <c r="T17" s="529"/>
    </row>
    <row r="18" spans="1:20" s="528" customFormat="1" x14ac:dyDescent="0.3">
      <c r="A18" s="265"/>
      <c r="B18" s="265"/>
      <c r="C18" s="10"/>
      <c r="D18" s="529"/>
      <c r="E18" s="529"/>
      <c r="F18" s="529"/>
      <c r="G18" s="529"/>
      <c r="H18" s="529"/>
      <c r="I18" s="529"/>
      <c r="J18" s="73"/>
      <c r="L18" s="529"/>
      <c r="M18" s="529"/>
      <c r="N18" s="58"/>
      <c r="O18" s="77"/>
      <c r="Q18" s="59"/>
      <c r="T18" s="529"/>
    </row>
    <row r="19" spans="1:20" s="528" customFormat="1" x14ac:dyDescent="0.3">
      <c r="A19" s="265"/>
      <c r="B19" s="265"/>
      <c r="C19" s="10"/>
      <c r="D19" s="529"/>
      <c r="E19" s="529"/>
      <c r="F19" s="529"/>
      <c r="G19" s="529"/>
      <c r="H19" s="529"/>
      <c r="I19" s="529"/>
      <c r="J19" s="73"/>
      <c r="L19" s="529"/>
      <c r="M19" s="529"/>
      <c r="N19" s="58"/>
      <c r="O19" s="77"/>
      <c r="Q19" s="59"/>
      <c r="T19" s="529"/>
    </row>
    <row r="20" spans="1:20" s="528" customFormat="1" x14ac:dyDescent="0.3">
      <c r="A20" s="265"/>
      <c r="B20" s="265"/>
      <c r="C20" s="10"/>
      <c r="D20" s="529"/>
      <c r="E20" s="529"/>
      <c r="F20" s="529"/>
      <c r="G20" s="529"/>
      <c r="H20" s="529"/>
      <c r="I20" s="529"/>
      <c r="J20" s="73"/>
      <c r="L20" s="529"/>
      <c r="M20" s="529"/>
      <c r="N20" s="58"/>
      <c r="O20" s="77"/>
      <c r="Q20" s="59"/>
      <c r="T20" s="529"/>
    </row>
    <row r="21" spans="1:20" s="528" customFormat="1" x14ac:dyDescent="0.3">
      <c r="A21" s="265"/>
      <c r="B21" s="265"/>
      <c r="C21" s="10"/>
      <c r="D21" s="529"/>
      <c r="E21" s="529"/>
      <c r="F21" s="529"/>
      <c r="G21" s="529"/>
      <c r="H21" s="529"/>
      <c r="I21" s="529"/>
      <c r="J21" s="73"/>
      <c r="L21" s="529"/>
      <c r="M21" s="529"/>
      <c r="N21" s="58"/>
      <c r="O21" s="77"/>
      <c r="Q21" s="59"/>
      <c r="T21" s="529"/>
    </row>
    <row r="22" spans="1:20" s="528" customFormat="1" x14ac:dyDescent="0.3">
      <c r="A22" s="265"/>
      <c r="B22" s="265"/>
      <c r="C22" s="10"/>
      <c r="D22" s="529"/>
      <c r="E22" s="529"/>
      <c r="F22" s="529"/>
      <c r="G22" s="529"/>
      <c r="H22" s="529"/>
      <c r="I22" s="529"/>
      <c r="J22" s="73"/>
      <c r="L22" s="529"/>
      <c r="M22" s="529"/>
      <c r="N22" s="58"/>
      <c r="O22" s="77"/>
      <c r="Q22" s="59"/>
      <c r="T22" s="529"/>
    </row>
    <row r="23" spans="1:20" s="528" customFormat="1" x14ac:dyDescent="0.3">
      <c r="A23" s="265"/>
      <c r="B23" s="265"/>
      <c r="C23" s="10"/>
      <c r="D23" s="529"/>
      <c r="E23" s="529"/>
      <c r="F23" s="529"/>
      <c r="G23" s="529"/>
      <c r="H23" s="529"/>
      <c r="I23" s="529"/>
      <c r="J23" s="73"/>
      <c r="L23" s="529"/>
      <c r="M23" s="529"/>
      <c r="N23" s="58"/>
      <c r="O23" s="77"/>
      <c r="Q23" s="59"/>
      <c r="T23" s="529"/>
    </row>
    <row r="24" spans="1:20" s="528" customFormat="1" x14ac:dyDescent="0.3">
      <c r="A24" s="265"/>
      <c r="B24" s="265"/>
      <c r="C24" s="10"/>
      <c r="D24" s="529"/>
      <c r="E24" s="529"/>
      <c r="F24" s="529"/>
      <c r="G24" s="529"/>
      <c r="H24" s="529"/>
      <c r="I24" s="529"/>
      <c r="J24" s="73"/>
      <c r="L24" s="529"/>
      <c r="M24" s="529"/>
      <c r="N24" s="58"/>
      <c r="O24" s="77"/>
      <c r="Q24" s="59"/>
      <c r="T24" s="529"/>
    </row>
  </sheetData>
  <protectedRanges>
    <protectedRange password="8F60" sqref="S6" name="Calculations_40"/>
  </protectedRanges>
  <conditionalFormatting sqref="D1:D3">
    <cfRule type="duplicateValues" dxfId="143" priority="1"/>
  </conditionalFormatting>
  <conditionalFormatting sqref="E1:E3">
    <cfRule type="duplicateValues" dxfId="142" priority="2"/>
  </conditionalFormatting>
  <conditionalFormatting sqref="C4:C6">
    <cfRule type="duplicateValues" dxfId="141" priority="3"/>
  </conditionalFormatting>
  <conditionalFormatting sqref="D4:D6">
    <cfRule type="duplicateValues" dxfId="140" priority="4"/>
  </conditionalFormatting>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rgb="FF92D050"/>
    <pageSetUpPr fitToPage="1"/>
  </sheetPr>
  <dimension ref="A1:AA55"/>
  <sheetViews>
    <sheetView zoomScaleNormal="100"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8.88671875" style="10" bestFit="1" customWidth="1"/>
    <col min="2" max="2" width="23.5546875" style="10" customWidth="1"/>
    <col min="3" max="3" width="9" style="10" bestFit="1" customWidth="1"/>
    <col min="4" max="4" width="12.109375" style="10" customWidth="1"/>
    <col min="5" max="5" width="8.44140625" style="529" bestFit="1" customWidth="1"/>
    <col min="6" max="8" width="7.88671875" style="529" bestFit="1" customWidth="1"/>
    <col min="9" max="9" width="6.6640625" style="529" bestFit="1" customWidth="1"/>
    <col min="10" max="10" width="8.33203125" style="529" bestFit="1" customWidth="1"/>
    <col min="11" max="11" width="17.6640625" style="529" customWidth="1"/>
    <col min="12" max="12" width="10.44140625" style="529" bestFit="1" customWidth="1"/>
    <col min="13" max="14" width="8.109375" style="528" bestFit="1" customWidth="1"/>
    <col min="15" max="15" width="3.88671875" style="59" customWidth="1"/>
    <col min="16" max="18" width="15.88671875" style="528" bestFit="1" customWidth="1"/>
    <col min="19" max="19" width="12.44140625" style="529" customWidth="1"/>
    <col min="20" max="20" width="8.44140625" style="529" bestFit="1" customWidth="1"/>
    <col min="21" max="21" width="7.6640625" style="529" bestFit="1" customWidth="1"/>
    <col min="22" max="22" width="6.6640625" style="529" bestFit="1" customWidth="1"/>
    <col min="23" max="24" width="20.5546875" style="528" bestFit="1" customWidth="1"/>
    <col min="25" max="25" width="20.5546875" style="528" customWidth="1"/>
    <col min="26" max="26" width="11.44140625" style="528" bestFit="1" customWidth="1"/>
    <col min="27" max="27" width="15.44140625" style="529" bestFit="1" customWidth="1"/>
    <col min="28" max="16384" width="9.10937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97.2" thickBot="1" x14ac:dyDescent="0.35">
      <c r="A6" s="11" t="s">
        <v>3</v>
      </c>
      <c r="B6" s="12" t="s">
        <v>8</v>
      </c>
      <c r="C6" s="12" t="s">
        <v>4</v>
      </c>
      <c r="D6" s="13" t="s">
        <v>18</v>
      </c>
      <c r="E6" s="14" t="s">
        <v>9</v>
      </c>
      <c r="F6" s="14" t="s">
        <v>2171</v>
      </c>
      <c r="G6" s="14" t="s">
        <v>2172</v>
      </c>
      <c r="H6" s="12" t="s">
        <v>38</v>
      </c>
      <c r="I6" s="14" t="s">
        <v>39</v>
      </c>
      <c r="J6" s="17" t="s">
        <v>10</v>
      </c>
      <c r="K6" s="14" t="s">
        <v>11</v>
      </c>
      <c r="L6" s="610" t="s">
        <v>28</v>
      </c>
      <c r="M6" s="20" t="s">
        <v>12</v>
      </c>
      <c r="N6" s="20"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s="611" customFormat="1" ht="41.4" x14ac:dyDescent="0.3">
      <c r="A7" s="611" t="s">
        <v>2173</v>
      </c>
      <c r="B7" s="612" t="s">
        <v>2174</v>
      </c>
      <c r="C7" s="611" t="s">
        <v>2175</v>
      </c>
      <c r="D7" s="613" t="s">
        <v>2176</v>
      </c>
      <c r="E7" s="614" t="s">
        <v>24</v>
      </c>
      <c r="F7" s="615">
        <v>30.94</v>
      </c>
      <c r="G7" s="616">
        <v>31.94</v>
      </c>
      <c r="H7" s="612">
        <v>220</v>
      </c>
      <c r="I7" s="617">
        <v>2.25</v>
      </c>
      <c r="J7" s="618">
        <v>100154</v>
      </c>
      <c r="K7" s="619" t="s">
        <v>2177</v>
      </c>
      <c r="L7" s="617">
        <v>37.909999999999997</v>
      </c>
      <c r="M7" s="620">
        <v>2.3287</v>
      </c>
      <c r="N7" s="621">
        <v>88.28</v>
      </c>
      <c r="O7" s="622"/>
      <c r="P7" s="623">
        <v>37.75</v>
      </c>
      <c r="Q7" s="624" t="s">
        <v>81</v>
      </c>
      <c r="R7" s="624" t="s">
        <v>81</v>
      </c>
      <c r="S7" s="624" t="s">
        <v>2178</v>
      </c>
      <c r="T7" s="624" t="s">
        <v>24</v>
      </c>
      <c r="U7" s="624">
        <v>220</v>
      </c>
      <c r="V7" s="625">
        <v>2.25</v>
      </c>
      <c r="W7" s="626">
        <v>122.83</v>
      </c>
      <c r="X7" s="624" t="s">
        <v>81</v>
      </c>
      <c r="Y7" s="624" t="s">
        <v>81</v>
      </c>
      <c r="Z7" s="624" t="s">
        <v>81</v>
      </c>
      <c r="AA7" s="611" t="s">
        <v>2179</v>
      </c>
    </row>
    <row r="8" spans="1:27" s="629" customFormat="1" ht="41.4" x14ac:dyDescent="0.3">
      <c r="A8" s="611" t="s">
        <v>2173</v>
      </c>
      <c r="B8" s="612" t="s">
        <v>2174</v>
      </c>
      <c r="C8" s="611" t="s">
        <v>2175</v>
      </c>
      <c r="D8" s="613" t="s">
        <v>2180</v>
      </c>
      <c r="E8" s="614" t="s">
        <v>24</v>
      </c>
      <c r="F8" s="615">
        <v>30</v>
      </c>
      <c r="G8" s="627">
        <v>31</v>
      </c>
      <c r="H8" s="612">
        <v>160</v>
      </c>
      <c r="I8" s="617">
        <v>3</v>
      </c>
      <c r="J8" s="618">
        <v>100154</v>
      </c>
      <c r="K8" s="619" t="s">
        <v>2177</v>
      </c>
      <c r="L8" s="617">
        <v>36.76</v>
      </c>
      <c r="M8" s="620">
        <v>2.3287</v>
      </c>
      <c r="N8" s="621">
        <v>85.6</v>
      </c>
      <c r="O8" s="628"/>
      <c r="P8" s="621">
        <v>36</v>
      </c>
      <c r="Q8" s="624" t="s">
        <v>81</v>
      </c>
      <c r="R8" s="624" t="s">
        <v>81</v>
      </c>
      <c r="S8" s="624" t="s">
        <v>2181</v>
      </c>
      <c r="T8" s="624" t="s">
        <v>24</v>
      </c>
      <c r="U8" s="624">
        <v>160</v>
      </c>
      <c r="V8" s="625">
        <v>3</v>
      </c>
      <c r="W8" s="626">
        <v>119.1</v>
      </c>
      <c r="X8" s="624" t="s">
        <v>81</v>
      </c>
      <c r="Y8" s="624" t="s">
        <v>81</v>
      </c>
      <c r="Z8" s="624" t="s">
        <v>81</v>
      </c>
      <c r="AA8" s="611" t="s">
        <v>2179</v>
      </c>
    </row>
    <row r="9" spans="1:27" s="629" customFormat="1" ht="41.4" x14ac:dyDescent="0.3">
      <c r="A9" s="611" t="s">
        <v>2173</v>
      </c>
      <c r="B9" s="612" t="s">
        <v>2182</v>
      </c>
      <c r="C9" s="611" t="s">
        <v>2175</v>
      </c>
      <c r="D9" s="613" t="s">
        <v>2183</v>
      </c>
      <c r="E9" s="614" t="s">
        <v>24</v>
      </c>
      <c r="F9" s="615">
        <v>15</v>
      </c>
      <c r="G9" s="627">
        <v>16</v>
      </c>
      <c r="H9" s="612">
        <v>60</v>
      </c>
      <c r="I9" s="617">
        <v>4</v>
      </c>
      <c r="J9" s="618">
        <v>100154</v>
      </c>
      <c r="K9" s="619" t="s">
        <v>2177</v>
      </c>
      <c r="L9" s="617">
        <v>24.92</v>
      </c>
      <c r="M9" s="620">
        <v>2.3287</v>
      </c>
      <c r="N9" s="621">
        <v>58.03</v>
      </c>
      <c r="O9" s="628"/>
      <c r="P9" s="621">
        <v>21</v>
      </c>
      <c r="Q9" s="624" t="s">
        <v>81</v>
      </c>
      <c r="R9" s="624" t="s">
        <v>81</v>
      </c>
      <c r="S9" s="630" t="s">
        <v>81</v>
      </c>
      <c r="T9" s="624" t="s">
        <v>81</v>
      </c>
      <c r="U9" s="624" t="s">
        <v>81</v>
      </c>
      <c r="V9" s="625" t="s">
        <v>81</v>
      </c>
      <c r="W9" s="626" t="s">
        <v>81</v>
      </c>
      <c r="X9" s="624" t="s">
        <v>81</v>
      </c>
      <c r="Y9" s="624" t="s">
        <v>81</v>
      </c>
      <c r="Z9" s="624" t="s">
        <v>81</v>
      </c>
      <c r="AA9" s="611" t="s">
        <v>2179</v>
      </c>
    </row>
    <row r="10" spans="1:27" s="629" customFormat="1" ht="41.4" x14ac:dyDescent="0.3">
      <c r="A10" s="611" t="s">
        <v>2173</v>
      </c>
      <c r="B10" s="612" t="s">
        <v>2184</v>
      </c>
      <c r="C10" s="611" t="s">
        <v>2175</v>
      </c>
      <c r="D10" s="613" t="s">
        <v>2185</v>
      </c>
      <c r="E10" s="614" t="s">
        <v>24</v>
      </c>
      <c r="F10" s="615">
        <v>33.75</v>
      </c>
      <c r="G10" s="627">
        <v>34.75</v>
      </c>
      <c r="H10" s="612">
        <v>240</v>
      </c>
      <c r="I10" s="617">
        <v>2.25</v>
      </c>
      <c r="J10" s="618">
        <v>100154</v>
      </c>
      <c r="K10" s="619" t="s">
        <v>2177</v>
      </c>
      <c r="L10" s="617">
        <v>53.75</v>
      </c>
      <c r="M10" s="620">
        <v>2.3287</v>
      </c>
      <c r="N10" s="621">
        <v>125.17</v>
      </c>
      <c r="O10" s="628"/>
      <c r="P10" s="621">
        <v>37.130000000000003</v>
      </c>
      <c r="Q10" s="624" t="s">
        <v>81</v>
      </c>
      <c r="R10" s="624" t="s">
        <v>81</v>
      </c>
      <c r="S10" s="613" t="s">
        <v>2186</v>
      </c>
      <c r="T10" s="630" t="s">
        <v>24</v>
      </c>
      <c r="U10" s="631">
        <v>240</v>
      </c>
      <c r="V10" s="627">
        <v>2.25</v>
      </c>
      <c r="W10" s="632">
        <v>120.83</v>
      </c>
      <c r="X10" s="624" t="s">
        <v>81</v>
      </c>
      <c r="Y10" s="624" t="s">
        <v>81</v>
      </c>
      <c r="Z10" s="624" t="s">
        <v>81</v>
      </c>
      <c r="AA10" s="611" t="s">
        <v>2179</v>
      </c>
    </row>
    <row r="11" spans="1:27" s="629" customFormat="1" ht="41.4" x14ac:dyDescent="0.3">
      <c r="A11" s="611" t="s">
        <v>2173</v>
      </c>
      <c r="B11" s="612" t="s">
        <v>2184</v>
      </c>
      <c r="C11" s="611" t="s">
        <v>2175</v>
      </c>
      <c r="D11" s="613" t="s">
        <v>2187</v>
      </c>
      <c r="E11" s="614" t="s">
        <v>24</v>
      </c>
      <c r="F11" s="615">
        <v>33.75</v>
      </c>
      <c r="G11" s="627">
        <v>34.75</v>
      </c>
      <c r="H11" s="612">
        <v>180</v>
      </c>
      <c r="I11" s="617">
        <v>3</v>
      </c>
      <c r="J11" s="618">
        <v>100154</v>
      </c>
      <c r="K11" s="619" t="s">
        <v>2177</v>
      </c>
      <c r="L11" s="617">
        <v>53.75</v>
      </c>
      <c r="M11" s="620">
        <v>2.3287</v>
      </c>
      <c r="N11" s="621">
        <v>125.17</v>
      </c>
      <c r="O11" s="628"/>
      <c r="P11" s="621">
        <v>37.130000000000003</v>
      </c>
      <c r="Q11" s="624" t="s">
        <v>81</v>
      </c>
      <c r="R11" s="624" t="s">
        <v>81</v>
      </c>
      <c r="S11" s="624" t="s">
        <v>81</v>
      </c>
      <c r="T11" s="624" t="s">
        <v>81</v>
      </c>
      <c r="U11" s="624" t="s">
        <v>81</v>
      </c>
      <c r="V11" s="625" t="s">
        <v>81</v>
      </c>
      <c r="W11" s="626" t="s">
        <v>81</v>
      </c>
      <c r="X11" s="624" t="s">
        <v>81</v>
      </c>
      <c r="Y11" s="624" t="s">
        <v>81</v>
      </c>
      <c r="Z11" s="624" t="s">
        <v>81</v>
      </c>
      <c r="AA11" s="611" t="s">
        <v>2179</v>
      </c>
    </row>
    <row r="12" spans="1:27" s="629" customFormat="1" ht="41.4" x14ac:dyDescent="0.3">
      <c r="A12" s="611" t="s">
        <v>2173</v>
      </c>
      <c r="B12" s="612" t="s">
        <v>2188</v>
      </c>
      <c r="C12" s="611" t="s">
        <v>2175</v>
      </c>
      <c r="D12" s="613" t="s">
        <v>2189</v>
      </c>
      <c r="E12" s="614" t="s">
        <v>24</v>
      </c>
      <c r="F12" s="615" t="s">
        <v>2190</v>
      </c>
      <c r="G12" s="627">
        <v>41</v>
      </c>
      <c r="H12" s="612">
        <v>320</v>
      </c>
      <c r="I12" s="617">
        <v>2</v>
      </c>
      <c r="J12" s="618">
        <v>100154</v>
      </c>
      <c r="K12" s="619" t="s">
        <v>2177</v>
      </c>
      <c r="L12" s="617">
        <v>61.54</v>
      </c>
      <c r="M12" s="620">
        <v>2.3287</v>
      </c>
      <c r="N12" s="621">
        <v>143.31</v>
      </c>
      <c r="O12" s="628"/>
      <c r="P12" s="621">
        <v>44</v>
      </c>
      <c r="Q12" s="624" t="s">
        <v>81</v>
      </c>
      <c r="R12" s="624" t="s">
        <v>81</v>
      </c>
      <c r="S12" s="613" t="s">
        <v>2191</v>
      </c>
      <c r="T12" s="630" t="s">
        <v>24</v>
      </c>
      <c r="U12" s="631">
        <v>320</v>
      </c>
      <c r="V12" s="627">
        <v>2</v>
      </c>
      <c r="W12" s="632">
        <v>147.6</v>
      </c>
      <c r="X12" s="624" t="s">
        <v>81</v>
      </c>
      <c r="Y12" s="624" t="s">
        <v>81</v>
      </c>
      <c r="Z12" s="624" t="s">
        <v>81</v>
      </c>
      <c r="AA12" s="611" t="s">
        <v>2179</v>
      </c>
    </row>
    <row r="13" spans="1:27" s="629" customFormat="1" ht="41.4" x14ac:dyDescent="0.3">
      <c r="A13" s="611" t="s">
        <v>2173</v>
      </c>
      <c r="B13" s="612" t="s">
        <v>2182</v>
      </c>
      <c r="C13" s="611" t="s">
        <v>2175</v>
      </c>
      <c r="D13" s="613" t="s">
        <v>2192</v>
      </c>
      <c r="E13" s="614" t="s">
        <v>24</v>
      </c>
      <c r="F13" s="615">
        <v>30</v>
      </c>
      <c r="G13" s="627">
        <v>31</v>
      </c>
      <c r="H13" s="612">
        <v>400</v>
      </c>
      <c r="I13" s="617">
        <v>1.2</v>
      </c>
      <c r="J13" s="618">
        <v>100154</v>
      </c>
      <c r="K13" s="619" t="s">
        <v>2177</v>
      </c>
      <c r="L13" s="617">
        <v>50.3</v>
      </c>
      <c r="M13" s="620">
        <v>2.3287</v>
      </c>
      <c r="N13" s="621">
        <v>117.13</v>
      </c>
      <c r="O13" s="628"/>
      <c r="P13" s="621">
        <v>32.1</v>
      </c>
      <c r="Q13" s="624" t="s">
        <v>81</v>
      </c>
      <c r="R13" s="624" t="s">
        <v>81</v>
      </c>
      <c r="S13" s="613" t="s">
        <v>2193</v>
      </c>
      <c r="T13" s="630" t="s">
        <v>24</v>
      </c>
      <c r="U13" s="631">
        <v>400</v>
      </c>
      <c r="V13" s="627">
        <v>1.2</v>
      </c>
      <c r="W13" s="632">
        <v>107.4</v>
      </c>
      <c r="X13" s="624" t="s">
        <v>81</v>
      </c>
      <c r="Y13" s="624" t="s">
        <v>81</v>
      </c>
      <c r="Z13" s="624" t="s">
        <v>81</v>
      </c>
      <c r="AA13" s="611" t="s">
        <v>2179</v>
      </c>
    </row>
    <row r="14" spans="1:27" s="629" customFormat="1" ht="41.4" x14ac:dyDescent="0.3">
      <c r="A14" s="611" t="s">
        <v>2173</v>
      </c>
      <c r="B14" s="612" t="s">
        <v>2182</v>
      </c>
      <c r="C14" s="611" t="s">
        <v>2175</v>
      </c>
      <c r="D14" s="613" t="s">
        <v>2194</v>
      </c>
      <c r="E14" s="614" t="s">
        <v>24</v>
      </c>
      <c r="F14" s="615">
        <v>33.75</v>
      </c>
      <c r="G14" s="627">
        <v>34.75</v>
      </c>
      <c r="H14" s="612">
        <v>240</v>
      </c>
      <c r="I14" s="617">
        <v>2.25</v>
      </c>
      <c r="J14" s="618">
        <v>100154</v>
      </c>
      <c r="K14" s="619" t="s">
        <v>2177</v>
      </c>
      <c r="L14" s="617">
        <v>47.57</v>
      </c>
      <c r="M14" s="620">
        <v>2.3287</v>
      </c>
      <c r="N14" s="621">
        <v>110.78</v>
      </c>
      <c r="O14" s="628"/>
      <c r="P14" s="621">
        <v>36.79</v>
      </c>
      <c r="Q14" s="624" t="s">
        <v>81</v>
      </c>
      <c r="R14" s="624" t="s">
        <v>81</v>
      </c>
      <c r="S14" s="613" t="s">
        <v>2195</v>
      </c>
      <c r="T14" s="630" t="s">
        <v>24</v>
      </c>
      <c r="U14" s="631">
        <v>240</v>
      </c>
      <c r="V14" s="627">
        <v>2.25</v>
      </c>
      <c r="W14" s="632">
        <v>120.83</v>
      </c>
      <c r="X14" s="624" t="s">
        <v>81</v>
      </c>
      <c r="Y14" s="624" t="s">
        <v>81</v>
      </c>
      <c r="Z14" s="624" t="s">
        <v>81</v>
      </c>
      <c r="AA14" s="611" t="s">
        <v>2179</v>
      </c>
    </row>
    <row r="15" spans="1:27" s="629" customFormat="1" ht="41.4" x14ac:dyDescent="0.3">
      <c r="A15" s="611" t="s">
        <v>2173</v>
      </c>
      <c r="B15" s="612" t="s">
        <v>2182</v>
      </c>
      <c r="C15" s="611" t="s">
        <v>2175</v>
      </c>
      <c r="D15" s="613" t="s">
        <v>2196</v>
      </c>
      <c r="E15" s="614" t="s">
        <v>24</v>
      </c>
      <c r="F15" s="615">
        <v>30</v>
      </c>
      <c r="G15" s="627">
        <v>31</v>
      </c>
      <c r="H15" s="612">
        <v>200</v>
      </c>
      <c r="I15" s="617">
        <v>2.4</v>
      </c>
      <c r="J15" s="618">
        <v>100154</v>
      </c>
      <c r="K15" s="619" t="s">
        <v>2177</v>
      </c>
      <c r="L15" s="617">
        <v>45.58</v>
      </c>
      <c r="M15" s="620">
        <v>2.3287</v>
      </c>
      <c r="N15" s="621">
        <v>106.14</v>
      </c>
      <c r="O15" s="628"/>
      <c r="P15" s="621">
        <v>32.700000000000003</v>
      </c>
      <c r="Q15" s="624" t="s">
        <v>81</v>
      </c>
      <c r="R15" s="624" t="s">
        <v>81</v>
      </c>
      <c r="S15" s="624" t="s">
        <v>81</v>
      </c>
      <c r="T15" s="624" t="s">
        <v>81</v>
      </c>
      <c r="U15" s="624" t="s">
        <v>81</v>
      </c>
      <c r="V15" s="625" t="s">
        <v>81</v>
      </c>
      <c r="W15" s="626" t="s">
        <v>81</v>
      </c>
      <c r="X15" s="624" t="s">
        <v>81</v>
      </c>
      <c r="Y15" s="624" t="s">
        <v>81</v>
      </c>
      <c r="Z15" s="624" t="s">
        <v>81</v>
      </c>
      <c r="AA15" s="611" t="s">
        <v>2179</v>
      </c>
    </row>
    <row r="16" spans="1:27" s="629" customFormat="1" ht="41.4" x14ac:dyDescent="0.3">
      <c r="A16" s="611" t="s">
        <v>2173</v>
      </c>
      <c r="B16" s="612" t="s">
        <v>2182</v>
      </c>
      <c r="C16" s="611" t="s">
        <v>2175</v>
      </c>
      <c r="D16" s="613" t="s">
        <v>2197</v>
      </c>
      <c r="E16" s="614" t="s">
        <v>24</v>
      </c>
      <c r="F16" s="615">
        <v>33.75</v>
      </c>
      <c r="G16" s="627">
        <v>34.75</v>
      </c>
      <c r="H16" s="612">
        <v>180</v>
      </c>
      <c r="I16" s="617">
        <v>3</v>
      </c>
      <c r="J16" s="618">
        <v>100154</v>
      </c>
      <c r="K16" s="619" t="s">
        <v>2177</v>
      </c>
      <c r="L16" s="617">
        <v>46.89</v>
      </c>
      <c r="M16" s="620">
        <v>2.3287</v>
      </c>
      <c r="N16" s="621">
        <v>109.19</v>
      </c>
      <c r="O16" s="628"/>
      <c r="P16" s="621">
        <v>36.08</v>
      </c>
      <c r="Q16" s="624" t="s">
        <v>81</v>
      </c>
      <c r="R16" s="624" t="s">
        <v>81</v>
      </c>
      <c r="S16" s="613" t="s">
        <v>2198</v>
      </c>
      <c r="T16" s="630" t="s">
        <v>24</v>
      </c>
      <c r="U16" s="631">
        <v>180</v>
      </c>
      <c r="V16" s="627">
        <v>3</v>
      </c>
      <c r="W16" s="632">
        <v>120.83</v>
      </c>
      <c r="X16" s="624" t="s">
        <v>81</v>
      </c>
      <c r="Y16" s="624" t="s">
        <v>81</v>
      </c>
      <c r="Z16" s="624" t="s">
        <v>81</v>
      </c>
      <c r="AA16" s="611" t="s">
        <v>2179</v>
      </c>
    </row>
    <row r="17" spans="1:27" s="629" customFormat="1" ht="41.4" x14ac:dyDescent="0.3">
      <c r="A17" s="611" t="s">
        <v>2173</v>
      </c>
      <c r="B17" s="612" t="s">
        <v>2199</v>
      </c>
      <c r="C17" s="611" t="s">
        <v>2175</v>
      </c>
      <c r="D17" s="613" t="s">
        <v>2200</v>
      </c>
      <c r="E17" s="614" t="s">
        <v>24</v>
      </c>
      <c r="F17" s="615">
        <v>30</v>
      </c>
      <c r="G17" s="627">
        <v>31</v>
      </c>
      <c r="H17" s="612">
        <v>240</v>
      </c>
      <c r="I17" s="617">
        <v>2</v>
      </c>
      <c r="J17" s="618">
        <v>100154</v>
      </c>
      <c r="K17" s="619" t="s">
        <v>2177</v>
      </c>
      <c r="L17" s="617">
        <v>42.73</v>
      </c>
      <c r="M17" s="620">
        <v>2.3287</v>
      </c>
      <c r="N17" s="621">
        <v>99.51</v>
      </c>
      <c r="O17" s="628"/>
      <c r="P17" s="621">
        <v>38.1</v>
      </c>
      <c r="Q17" s="624" t="s">
        <v>81</v>
      </c>
      <c r="R17" s="624" t="s">
        <v>81</v>
      </c>
      <c r="S17" s="624" t="s">
        <v>81</v>
      </c>
      <c r="T17" s="624" t="s">
        <v>81</v>
      </c>
      <c r="U17" s="624" t="s">
        <v>81</v>
      </c>
      <c r="V17" s="625" t="s">
        <v>81</v>
      </c>
      <c r="W17" s="626" t="s">
        <v>81</v>
      </c>
      <c r="X17" s="624" t="s">
        <v>81</v>
      </c>
      <c r="Y17" s="624" t="s">
        <v>81</v>
      </c>
      <c r="Z17" s="624" t="s">
        <v>81</v>
      </c>
      <c r="AA17" s="611" t="s">
        <v>2179</v>
      </c>
    </row>
    <row r="18" spans="1:27" s="629" customFormat="1" ht="41.4" x14ac:dyDescent="0.3">
      <c r="A18" s="611" t="s">
        <v>2173</v>
      </c>
      <c r="B18" s="612" t="s">
        <v>2174</v>
      </c>
      <c r="C18" s="611" t="s">
        <v>2175</v>
      </c>
      <c r="D18" s="613" t="s">
        <v>2201</v>
      </c>
      <c r="E18" s="614" t="s">
        <v>24</v>
      </c>
      <c r="F18" s="615">
        <v>30</v>
      </c>
      <c r="G18" s="627">
        <v>31</v>
      </c>
      <c r="H18" s="612">
        <v>200</v>
      </c>
      <c r="I18" s="617">
        <v>2.4</v>
      </c>
      <c r="J18" s="618">
        <v>100154</v>
      </c>
      <c r="K18" s="619" t="s">
        <v>2177</v>
      </c>
      <c r="L18" s="617">
        <v>42.73</v>
      </c>
      <c r="M18" s="620">
        <v>2.3287</v>
      </c>
      <c r="N18" s="621">
        <v>99.51</v>
      </c>
      <c r="O18" s="628"/>
      <c r="P18" s="621">
        <v>38.1</v>
      </c>
      <c r="Q18" s="624" t="s">
        <v>81</v>
      </c>
      <c r="R18" s="624" t="s">
        <v>81</v>
      </c>
      <c r="S18" s="613" t="s">
        <v>2202</v>
      </c>
      <c r="T18" s="630" t="s">
        <v>24</v>
      </c>
      <c r="U18" s="631">
        <v>200</v>
      </c>
      <c r="V18" s="627">
        <v>2.4</v>
      </c>
      <c r="W18" s="632">
        <v>110.1</v>
      </c>
      <c r="X18" s="624" t="s">
        <v>81</v>
      </c>
      <c r="Y18" s="624" t="s">
        <v>81</v>
      </c>
      <c r="Z18" s="624" t="s">
        <v>81</v>
      </c>
      <c r="AA18" s="611" t="s">
        <v>2179</v>
      </c>
    </row>
    <row r="19" spans="1:27" s="629" customFormat="1" ht="41.4" x14ac:dyDescent="0.3">
      <c r="A19" s="611" t="s">
        <v>2173</v>
      </c>
      <c r="B19" s="612" t="s">
        <v>2199</v>
      </c>
      <c r="C19" s="611" t="s">
        <v>2175</v>
      </c>
      <c r="D19" s="613" t="s">
        <v>2203</v>
      </c>
      <c r="E19" s="614" t="s">
        <v>24</v>
      </c>
      <c r="F19" s="615">
        <v>33.75</v>
      </c>
      <c r="G19" s="627">
        <v>34.75</v>
      </c>
      <c r="H19" s="612">
        <v>180</v>
      </c>
      <c r="I19" s="617">
        <v>3</v>
      </c>
      <c r="J19" s="618">
        <v>100154</v>
      </c>
      <c r="K19" s="619" t="s">
        <v>2177</v>
      </c>
      <c r="L19" s="617">
        <v>52.57</v>
      </c>
      <c r="M19" s="620">
        <v>2.3287</v>
      </c>
      <c r="N19" s="621">
        <v>122.42</v>
      </c>
      <c r="O19" s="628"/>
      <c r="P19" s="621">
        <v>42.86</v>
      </c>
      <c r="Q19" s="624" t="s">
        <v>81</v>
      </c>
      <c r="R19" s="624" t="s">
        <v>81</v>
      </c>
      <c r="S19" s="613" t="s">
        <v>2204</v>
      </c>
      <c r="T19" s="630" t="s">
        <v>24</v>
      </c>
      <c r="U19" s="631">
        <v>180</v>
      </c>
      <c r="V19" s="627">
        <v>3</v>
      </c>
      <c r="W19" s="632">
        <v>123.86</v>
      </c>
      <c r="X19" s="624" t="s">
        <v>81</v>
      </c>
      <c r="Y19" s="624" t="s">
        <v>81</v>
      </c>
      <c r="Z19" s="624" t="s">
        <v>81</v>
      </c>
      <c r="AA19" s="611" t="s">
        <v>2179</v>
      </c>
    </row>
    <row r="20" spans="1:27" s="629" customFormat="1" ht="41.4" x14ac:dyDescent="0.3">
      <c r="A20" s="611" t="s">
        <v>2173</v>
      </c>
      <c r="B20" s="612" t="s">
        <v>2205</v>
      </c>
      <c r="C20" s="611" t="s">
        <v>2175</v>
      </c>
      <c r="D20" s="613" t="s">
        <v>2206</v>
      </c>
      <c r="E20" s="614" t="s">
        <v>24</v>
      </c>
      <c r="F20" s="615">
        <v>31.25</v>
      </c>
      <c r="G20" s="627">
        <v>32.25</v>
      </c>
      <c r="H20" s="612">
        <v>200</v>
      </c>
      <c r="I20" s="617">
        <v>2.5</v>
      </c>
      <c r="J20" s="618">
        <v>100154</v>
      </c>
      <c r="K20" s="619" t="s">
        <v>2177</v>
      </c>
      <c r="L20" s="617">
        <v>45.91</v>
      </c>
      <c r="M20" s="620">
        <v>2.3287</v>
      </c>
      <c r="N20" s="621">
        <v>106.91</v>
      </c>
      <c r="O20" s="628"/>
      <c r="P20" s="621">
        <v>45.94</v>
      </c>
      <c r="Q20" s="624" t="s">
        <v>81</v>
      </c>
      <c r="R20" s="624" t="s">
        <v>81</v>
      </c>
      <c r="S20" s="613" t="s">
        <v>2207</v>
      </c>
      <c r="T20" s="630" t="s">
        <v>24</v>
      </c>
      <c r="U20" s="631">
        <v>200</v>
      </c>
      <c r="V20" s="627">
        <v>2.5</v>
      </c>
      <c r="W20" s="632">
        <v>105.31</v>
      </c>
      <c r="X20" s="624" t="s">
        <v>81</v>
      </c>
      <c r="Y20" s="624" t="s">
        <v>81</v>
      </c>
      <c r="Z20" s="624" t="s">
        <v>81</v>
      </c>
      <c r="AA20" s="611" t="s">
        <v>2179</v>
      </c>
    </row>
    <row r="21" spans="1:27" s="629" customFormat="1" ht="41.4" x14ac:dyDescent="0.3">
      <c r="A21" s="611" t="s">
        <v>2173</v>
      </c>
      <c r="B21" s="612" t="s">
        <v>2208</v>
      </c>
      <c r="C21" s="611" t="s">
        <v>2175</v>
      </c>
      <c r="D21" s="613" t="s">
        <v>2209</v>
      </c>
      <c r="E21" s="614" t="s">
        <v>24</v>
      </c>
      <c r="F21" s="615">
        <v>33.75</v>
      </c>
      <c r="G21" s="627">
        <v>34.75</v>
      </c>
      <c r="H21" s="612">
        <v>240</v>
      </c>
      <c r="I21" s="617">
        <v>2.25</v>
      </c>
      <c r="J21" s="618">
        <v>100154</v>
      </c>
      <c r="K21" s="619" t="s">
        <v>2177</v>
      </c>
      <c r="L21" s="617">
        <v>38.58</v>
      </c>
      <c r="M21" s="620">
        <v>2.3287</v>
      </c>
      <c r="N21" s="621">
        <v>89.85</v>
      </c>
      <c r="O21" s="628"/>
      <c r="P21" s="621">
        <v>36.450000000000003</v>
      </c>
      <c r="Q21" s="624" t="s">
        <v>81</v>
      </c>
      <c r="R21" s="624" t="s">
        <v>81</v>
      </c>
      <c r="S21" s="624" t="s">
        <v>81</v>
      </c>
      <c r="T21" s="624" t="s">
        <v>81</v>
      </c>
      <c r="U21" s="624" t="s">
        <v>81</v>
      </c>
      <c r="V21" s="625" t="s">
        <v>81</v>
      </c>
      <c r="W21" s="626" t="s">
        <v>81</v>
      </c>
      <c r="X21" s="624" t="s">
        <v>81</v>
      </c>
      <c r="Y21" s="624" t="s">
        <v>81</v>
      </c>
      <c r="Z21" s="624" t="s">
        <v>81</v>
      </c>
      <c r="AA21" s="611" t="s">
        <v>2179</v>
      </c>
    </row>
    <row r="22" spans="1:27" s="629" customFormat="1" ht="41.4" x14ac:dyDescent="0.3">
      <c r="A22" s="611" t="s">
        <v>2173</v>
      </c>
      <c r="B22" s="612" t="s">
        <v>2208</v>
      </c>
      <c r="C22" s="611" t="s">
        <v>2175</v>
      </c>
      <c r="D22" s="613" t="s">
        <v>2210</v>
      </c>
      <c r="E22" s="614" t="s">
        <v>24</v>
      </c>
      <c r="F22" s="615">
        <v>31.2</v>
      </c>
      <c r="G22" s="627">
        <v>32.200000000000003</v>
      </c>
      <c r="H22" s="612">
        <v>192</v>
      </c>
      <c r="I22" s="617">
        <v>2.6</v>
      </c>
      <c r="J22" s="618">
        <v>100154</v>
      </c>
      <c r="K22" s="619" t="s">
        <v>2177</v>
      </c>
      <c r="L22" s="617">
        <v>35.67</v>
      </c>
      <c r="M22" s="620">
        <v>2.3287</v>
      </c>
      <c r="N22" s="621">
        <v>83.06</v>
      </c>
      <c r="O22" s="628"/>
      <c r="P22" s="621">
        <v>33.700000000000003</v>
      </c>
      <c r="Q22" s="624" t="s">
        <v>81</v>
      </c>
      <c r="R22" s="624" t="s">
        <v>81</v>
      </c>
      <c r="S22" s="613" t="s">
        <v>2211</v>
      </c>
      <c r="T22" s="630" t="s">
        <v>24</v>
      </c>
      <c r="U22" s="631">
        <v>192</v>
      </c>
      <c r="V22" s="627">
        <v>2.6</v>
      </c>
      <c r="W22" s="632">
        <v>90.17</v>
      </c>
      <c r="X22" s="624" t="s">
        <v>81</v>
      </c>
      <c r="Y22" s="624" t="s">
        <v>81</v>
      </c>
      <c r="Z22" s="624" t="s">
        <v>81</v>
      </c>
      <c r="AA22" s="611" t="s">
        <v>2179</v>
      </c>
    </row>
    <row r="23" spans="1:27" s="629" customFormat="1" ht="41.4" x14ac:dyDescent="0.3">
      <c r="A23" s="611" t="s">
        <v>2173</v>
      </c>
      <c r="B23" s="612" t="s">
        <v>2212</v>
      </c>
      <c r="C23" s="611" t="s">
        <v>2175</v>
      </c>
      <c r="D23" s="613" t="s">
        <v>2213</v>
      </c>
      <c r="E23" s="614" t="s">
        <v>24</v>
      </c>
      <c r="F23" s="615">
        <v>30.25</v>
      </c>
      <c r="G23" s="627">
        <v>31.25</v>
      </c>
      <c r="H23" s="612">
        <v>220</v>
      </c>
      <c r="I23" s="617">
        <v>2.2000000000000002</v>
      </c>
      <c r="J23" s="618">
        <v>100154</v>
      </c>
      <c r="K23" s="619" t="s">
        <v>2177</v>
      </c>
      <c r="L23" s="617">
        <v>39.79</v>
      </c>
      <c r="M23" s="620">
        <v>2.3287</v>
      </c>
      <c r="N23" s="621">
        <v>92.66</v>
      </c>
      <c r="O23" s="628"/>
      <c r="P23" s="621">
        <v>45.07</v>
      </c>
      <c r="Q23" s="624" t="s">
        <v>81</v>
      </c>
      <c r="R23" s="624" t="s">
        <v>81</v>
      </c>
      <c r="S23" s="624" t="s">
        <v>81</v>
      </c>
      <c r="T23" s="624" t="s">
        <v>81</v>
      </c>
      <c r="U23" s="624" t="s">
        <v>81</v>
      </c>
      <c r="V23" s="625" t="s">
        <v>81</v>
      </c>
      <c r="W23" s="626" t="s">
        <v>81</v>
      </c>
      <c r="X23" s="624" t="s">
        <v>81</v>
      </c>
      <c r="Y23" s="624" t="s">
        <v>81</v>
      </c>
      <c r="Z23" s="624" t="s">
        <v>81</v>
      </c>
      <c r="AA23" s="611" t="s">
        <v>2179</v>
      </c>
    </row>
    <row r="24" spans="1:27" s="629" customFormat="1" ht="41.4" x14ac:dyDescent="0.3">
      <c r="A24" s="611" t="s">
        <v>2173</v>
      </c>
      <c r="B24" s="612" t="s">
        <v>2174</v>
      </c>
      <c r="C24" s="611" t="s">
        <v>2175</v>
      </c>
      <c r="D24" s="613" t="s">
        <v>2214</v>
      </c>
      <c r="E24" s="614" t="s">
        <v>24</v>
      </c>
      <c r="F24" s="615">
        <v>33.75</v>
      </c>
      <c r="G24" s="627">
        <v>34.75</v>
      </c>
      <c r="H24" s="612">
        <v>240</v>
      </c>
      <c r="I24" s="617">
        <v>2.25</v>
      </c>
      <c r="J24" s="618">
        <v>100154</v>
      </c>
      <c r="K24" s="619" t="s">
        <v>2177</v>
      </c>
      <c r="L24" s="617">
        <v>40.72</v>
      </c>
      <c r="M24" s="620">
        <v>2.3287</v>
      </c>
      <c r="N24" s="621">
        <v>94.82</v>
      </c>
      <c r="O24" s="628"/>
      <c r="P24" s="621">
        <v>34.090000000000003</v>
      </c>
      <c r="Q24" s="624" t="s">
        <v>81</v>
      </c>
      <c r="R24" s="624" t="s">
        <v>81</v>
      </c>
      <c r="S24" s="613" t="s">
        <v>2215</v>
      </c>
      <c r="T24" s="630" t="s">
        <v>24</v>
      </c>
      <c r="U24" s="631">
        <v>240</v>
      </c>
      <c r="V24" s="627">
        <v>2.25</v>
      </c>
      <c r="W24" s="632">
        <v>99.23</v>
      </c>
      <c r="X24" s="624" t="s">
        <v>81</v>
      </c>
      <c r="Y24" s="624" t="s">
        <v>81</v>
      </c>
      <c r="Z24" s="624" t="s">
        <v>81</v>
      </c>
      <c r="AA24" s="611" t="s">
        <v>2179</v>
      </c>
    </row>
    <row r="25" spans="1:27" s="629" customFormat="1" ht="41.4" x14ac:dyDescent="0.3">
      <c r="A25" s="611" t="s">
        <v>2173</v>
      </c>
      <c r="B25" s="612" t="s">
        <v>2174</v>
      </c>
      <c r="C25" s="611" t="s">
        <v>2175</v>
      </c>
      <c r="D25" s="613" t="s">
        <v>2216</v>
      </c>
      <c r="E25" s="614" t="s">
        <v>24</v>
      </c>
      <c r="F25" s="615">
        <v>33.75</v>
      </c>
      <c r="G25" s="627">
        <v>34.75</v>
      </c>
      <c r="H25" s="612">
        <v>240</v>
      </c>
      <c r="I25" s="617">
        <v>2.25</v>
      </c>
      <c r="J25" s="618">
        <v>100154</v>
      </c>
      <c r="K25" s="619" t="s">
        <v>2177</v>
      </c>
      <c r="L25" s="617">
        <v>41.37</v>
      </c>
      <c r="M25" s="620">
        <v>2.3287</v>
      </c>
      <c r="N25" s="621">
        <v>96.34</v>
      </c>
      <c r="O25" s="628"/>
      <c r="P25" s="621">
        <v>41.85</v>
      </c>
      <c r="Q25" s="624" t="s">
        <v>81</v>
      </c>
      <c r="R25" s="624" t="s">
        <v>81</v>
      </c>
      <c r="S25" s="613" t="s">
        <v>2217</v>
      </c>
      <c r="T25" s="630" t="s">
        <v>24</v>
      </c>
      <c r="U25" s="631">
        <v>240</v>
      </c>
      <c r="V25" s="627">
        <v>2.25</v>
      </c>
      <c r="W25" s="632">
        <v>116.78</v>
      </c>
      <c r="X25" s="624" t="s">
        <v>81</v>
      </c>
      <c r="Y25" s="624" t="s">
        <v>81</v>
      </c>
      <c r="Z25" s="624" t="s">
        <v>81</v>
      </c>
      <c r="AA25" s="611" t="s">
        <v>2179</v>
      </c>
    </row>
    <row r="26" spans="1:27" s="629" customFormat="1" ht="41.4" x14ac:dyDescent="0.3">
      <c r="A26" s="611" t="s">
        <v>2173</v>
      </c>
      <c r="B26" s="612" t="s">
        <v>2174</v>
      </c>
      <c r="C26" s="611" t="s">
        <v>2175</v>
      </c>
      <c r="D26" s="613" t="s">
        <v>2218</v>
      </c>
      <c r="E26" s="614" t="s">
        <v>24</v>
      </c>
      <c r="F26" s="615">
        <v>30</v>
      </c>
      <c r="G26" s="627">
        <v>31</v>
      </c>
      <c r="H26" s="612">
        <v>200</v>
      </c>
      <c r="I26" s="617">
        <v>2.4</v>
      </c>
      <c r="J26" s="618">
        <v>100154</v>
      </c>
      <c r="K26" s="619" t="s">
        <v>2177</v>
      </c>
      <c r="L26" s="617">
        <v>36.76</v>
      </c>
      <c r="M26" s="620">
        <v>2.3287</v>
      </c>
      <c r="N26" s="621">
        <v>85.6</v>
      </c>
      <c r="O26" s="628"/>
      <c r="P26" s="621">
        <v>37.200000000000003</v>
      </c>
      <c r="Q26" s="624" t="s">
        <v>81</v>
      </c>
      <c r="R26" s="624" t="s">
        <v>81</v>
      </c>
      <c r="S26" s="613" t="s">
        <v>2219</v>
      </c>
      <c r="T26" s="630" t="s">
        <v>24</v>
      </c>
      <c r="U26" s="631">
        <v>201</v>
      </c>
      <c r="V26" s="627">
        <v>2.4</v>
      </c>
      <c r="W26" s="632">
        <v>104.32</v>
      </c>
      <c r="X26" s="624" t="s">
        <v>81</v>
      </c>
      <c r="Y26" s="624" t="s">
        <v>81</v>
      </c>
      <c r="Z26" s="624" t="s">
        <v>81</v>
      </c>
      <c r="AA26" s="611" t="s">
        <v>2179</v>
      </c>
    </row>
    <row r="27" spans="1:27" s="629" customFormat="1" ht="41.4" x14ac:dyDescent="0.3">
      <c r="A27" s="611" t="s">
        <v>2173</v>
      </c>
      <c r="B27" s="612" t="s">
        <v>2174</v>
      </c>
      <c r="C27" s="611" t="s">
        <v>2175</v>
      </c>
      <c r="D27" s="613" t="s">
        <v>2220</v>
      </c>
      <c r="E27" s="614" t="s">
        <v>24</v>
      </c>
      <c r="F27" s="615">
        <v>33.75</v>
      </c>
      <c r="G27" s="627">
        <v>34.75</v>
      </c>
      <c r="H27" s="612">
        <v>180</v>
      </c>
      <c r="I27" s="617">
        <v>3</v>
      </c>
      <c r="J27" s="618">
        <v>100154</v>
      </c>
      <c r="K27" s="619" t="s">
        <v>2177</v>
      </c>
      <c r="L27" s="617">
        <v>45.06</v>
      </c>
      <c r="M27" s="620">
        <v>2.3287</v>
      </c>
      <c r="N27" s="621">
        <v>104.93</v>
      </c>
      <c r="O27" s="628"/>
      <c r="P27" s="621">
        <v>41.85</v>
      </c>
      <c r="Q27" s="624" t="s">
        <v>81</v>
      </c>
      <c r="R27" s="624" t="s">
        <v>81</v>
      </c>
      <c r="S27" s="624" t="s">
        <v>81</v>
      </c>
      <c r="T27" s="624" t="s">
        <v>81</v>
      </c>
      <c r="U27" s="624" t="s">
        <v>81</v>
      </c>
      <c r="V27" s="625" t="s">
        <v>81</v>
      </c>
      <c r="W27" s="626" t="s">
        <v>81</v>
      </c>
      <c r="X27" s="624" t="s">
        <v>81</v>
      </c>
      <c r="Y27" s="624" t="s">
        <v>81</v>
      </c>
      <c r="Z27" s="624" t="s">
        <v>81</v>
      </c>
      <c r="AA27" s="611" t="s">
        <v>2179</v>
      </c>
    </row>
    <row r="28" spans="1:27" s="629" customFormat="1" ht="41.4" x14ac:dyDescent="0.3">
      <c r="A28" s="611" t="s">
        <v>2173</v>
      </c>
      <c r="B28" s="612" t="s">
        <v>2212</v>
      </c>
      <c r="C28" s="611" t="s">
        <v>2175</v>
      </c>
      <c r="D28" s="613" t="s">
        <v>2221</v>
      </c>
      <c r="E28" s="614" t="s">
        <v>24</v>
      </c>
      <c r="F28" s="615">
        <v>30</v>
      </c>
      <c r="G28" s="627">
        <v>31</v>
      </c>
      <c r="H28" s="612">
        <v>240</v>
      </c>
      <c r="I28" s="617">
        <v>2</v>
      </c>
      <c r="J28" s="618">
        <v>100154</v>
      </c>
      <c r="K28" s="619" t="s">
        <v>2177</v>
      </c>
      <c r="L28" s="617">
        <v>28.06</v>
      </c>
      <c r="M28" s="620">
        <v>2.3287</v>
      </c>
      <c r="N28" s="621">
        <v>65.34</v>
      </c>
      <c r="O28" s="628"/>
      <c r="P28" s="621">
        <v>40.200000000000003</v>
      </c>
      <c r="Q28" s="624" t="s">
        <v>81</v>
      </c>
      <c r="R28" s="624" t="s">
        <v>81</v>
      </c>
      <c r="S28" s="613" t="s">
        <v>2222</v>
      </c>
      <c r="T28" s="630" t="s">
        <v>24</v>
      </c>
      <c r="U28" s="631">
        <v>240</v>
      </c>
      <c r="V28" s="627">
        <v>2</v>
      </c>
      <c r="W28" s="632">
        <v>81.900000000000006</v>
      </c>
      <c r="X28" s="624" t="s">
        <v>81</v>
      </c>
      <c r="Y28" s="624" t="s">
        <v>81</v>
      </c>
      <c r="Z28" s="624" t="s">
        <v>81</v>
      </c>
      <c r="AA28" s="611" t="s">
        <v>2179</v>
      </c>
    </row>
    <row r="29" spans="1:27" s="629" customFormat="1" ht="41.4" x14ac:dyDescent="0.3">
      <c r="A29" s="611" t="s">
        <v>2173</v>
      </c>
      <c r="B29" s="612" t="s">
        <v>2223</v>
      </c>
      <c r="C29" s="611" t="s">
        <v>2175</v>
      </c>
      <c r="D29" s="613" t="s">
        <v>2224</v>
      </c>
      <c r="E29" s="614" t="s">
        <v>24</v>
      </c>
      <c r="F29" s="615">
        <v>30.15</v>
      </c>
      <c r="G29" s="627">
        <v>31.15</v>
      </c>
      <c r="H29" s="612">
        <v>201</v>
      </c>
      <c r="I29" s="617">
        <v>2.4</v>
      </c>
      <c r="J29" s="618">
        <v>100154</v>
      </c>
      <c r="K29" s="619" t="s">
        <v>2177</v>
      </c>
      <c r="L29" s="617">
        <v>43.13</v>
      </c>
      <c r="M29" s="620">
        <v>2.3287</v>
      </c>
      <c r="N29" s="621">
        <v>100.44</v>
      </c>
      <c r="O29" s="628"/>
      <c r="P29" s="621">
        <v>41.91</v>
      </c>
      <c r="Q29" s="624" t="s">
        <v>81</v>
      </c>
      <c r="R29" s="624" t="s">
        <v>81</v>
      </c>
      <c r="S29" s="613" t="s">
        <v>2225</v>
      </c>
      <c r="T29" s="630" t="s">
        <v>24</v>
      </c>
      <c r="U29" s="631">
        <v>204</v>
      </c>
      <c r="V29" s="627">
        <v>2.4</v>
      </c>
      <c r="W29" s="632">
        <v>95.78</v>
      </c>
      <c r="X29" s="624" t="s">
        <v>81</v>
      </c>
      <c r="Y29" s="624" t="s">
        <v>81</v>
      </c>
      <c r="Z29" s="624" t="s">
        <v>81</v>
      </c>
      <c r="AA29" s="611" t="s">
        <v>2179</v>
      </c>
    </row>
    <row r="30" spans="1:27" s="629" customFormat="1" ht="41.4" x14ac:dyDescent="0.3">
      <c r="A30" s="611" t="s">
        <v>2173</v>
      </c>
      <c r="B30" s="612" t="s">
        <v>2226</v>
      </c>
      <c r="C30" s="631" t="s">
        <v>2227</v>
      </c>
      <c r="D30" s="613" t="s">
        <v>2228</v>
      </c>
      <c r="E30" s="614" t="s">
        <v>24</v>
      </c>
      <c r="F30" s="615">
        <v>30</v>
      </c>
      <c r="G30" s="627">
        <v>31</v>
      </c>
      <c r="H30" s="612">
        <v>200</v>
      </c>
      <c r="I30" s="617">
        <v>2.4</v>
      </c>
      <c r="J30" s="618">
        <v>100154</v>
      </c>
      <c r="K30" s="619" t="s">
        <v>2177</v>
      </c>
      <c r="L30" s="617">
        <v>39.43</v>
      </c>
      <c r="M30" s="620">
        <v>1.3079000000000001</v>
      </c>
      <c r="N30" s="621">
        <v>51.57</v>
      </c>
      <c r="O30" s="628"/>
      <c r="P30" s="621">
        <v>41.7</v>
      </c>
      <c r="Q30" s="624" t="s">
        <v>81</v>
      </c>
      <c r="R30" s="624" t="s">
        <v>81</v>
      </c>
      <c r="S30" s="624" t="s">
        <v>81</v>
      </c>
      <c r="T30" s="624" t="s">
        <v>81</v>
      </c>
      <c r="U30" s="624" t="s">
        <v>81</v>
      </c>
      <c r="V30" s="625" t="s">
        <v>81</v>
      </c>
      <c r="W30" s="626" t="s">
        <v>81</v>
      </c>
      <c r="X30" s="624" t="s">
        <v>81</v>
      </c>
      <c r="Y30" s="624" t="s">
        <v>81</v>
      </c>
      <c r="Z30" s="624" t="s">
        <v>81</v>
      </c>
      <c r="AA30" s="611" t="s">
        <v>2179</v>
      </c>
    </row>
    <row r="31" spans="1:27" s="629" customFormat="1" ht="41.4" x14ac:dyDescent="0.3">
      <c r="A31" s="611" t="s">
        <v>2173</v>
      </c>
      <c r="B31" s="612" t="s">
        <v>2229</v>
      </c>
      <c r="C31" s="631" t="s">
        <v>2227</v>
      </c>
      <c r="D31" s="613" t="s">
        <v>2230</v>
      </c>
      <c r="E31" s="614" t="s">
        <v>24</v>
      </c>
      <c r="F31" s="615">
        <v>30.61</v>
      </c>
      <c r="G31" s="627">
        <v>31.61</v>
      </c>
      <c r="H31" s="612">
        <v>158</v>
      </c>
      <c r="I31" s="617">
        <v>3.1</v>
      </c>
      <c r="J31" s="633">
        <v>100193</v>
      </c>
      <c r="K31" s="619" t="s">
        <v>2231</v>
      </c>
      <c r="L31" s="617">
        <v>20.350000000000001</v>
      </c>
      <c r="M31" s="620">
        <v>1.3079000000000001</v>
      </c>
      <c r="N31" s="621">
        <v>26.62</v>
      </c>
      <c r="O31" s="628"/>
      <c r="P31" s="621">
        <v>45.61</v>
      </c>
      <c r="Q31" s="624" t="s">
        <v>81</v>
      </c>
      <c r="R31" s="624" t="s">
        <v>81</v>
      </c>
      <c r="S31" s="624" t="s">
        <v>81</v>
      </c>
      <c r="T31" s="624" t="s">
        <v>81</v>
      </c>
      <c r="U31" s="624" t="s">
        <v>81</v>
      </c>
      <c r="V31" s="625" t="s">
        <v>81</v>
      </c>
      <c r="W31" s="626" t="s">
        <v>81</v>
      </c>
      <c r="X31" s="624" t="s">
        <v>81</v>
      </c>
      <c r="Y31" s="624" t="s">
        <v>81</v>
      </c>
      <c r="Z31" s="624" t="s">
        <v>81</v>
      </c>
      <c r="AA31" s="611" t="s">
        <v>2179</v>
      </c>
    </row>
    <row r="32" spans="1:27" s="629" customFormat="1" ht="41.4" x14ac:dyDescent="0.3">
      <c r="A32" s="611" t="s">
        <v>2173</v>
      </c>
      <c r="B32" s="612" t="s">
        <v>2232</v>
      </c>
      <c r="C32" s="631" t="s">
        <v>2227</v>
      </c>
      <c r="D32" s="613" t="s">
        <v>2233</v>
      </c>
      <c r="E32" s="614" t="s">
        <v>24</v>
      </c>
      <c r="F32" s="615">
        <v>30.38</v>
      </c>
      <c r="G32" s="627">
        <v>31.38</v>
      </c>
      <c r="H32" s="612">
        <v>216</v>
      </c>
      <c r="I32" s="617">
        <v>2.25</v>
      </c>
      <c r="J32" s="633">
        <v>100193</v>
      </c>
      <c r="K32" s="619" t="s">
        <v>2231</v>
      </c>
      <c r="L32" s="617">
        <v>38.06</v>
      </c>
      <c r="M32" s="620">
        <v>1.3079000000000001</v>
      </c>
      <c r="N32" s="621">
        <v>49.78</v>
      </c>
      <c r="O32" s="628"/>
      <c r="P32" s="621">
        <v>41.32</v>
      </c>
      <c r="Q32" s="624" t="s">
        <v>81</v>
      </c>
      <c r="R32" s="624" t="s">
        <v>81</v>
      </c>
      <c r="S32" s="613" t="s">
        <v>2234</v>
      </c>
      <c r="T32" s="630" t="s">
        <v>24</v>
      </c>
      <c r="U32" s="631">
        <v>216</v>
      </c>
      <c r="V32" s="627">
        <v>2.25</v>
      </c>
      <c r="W32" s="632">
        <v>92.66</v>
      </c>
      <c r="X32" s="624" t="s">
        <v>81</v>
      </c>
      <c r="Y32" s="624" t="s">
        <v>81</v>
      </c>
      <c r="Z32" s="624" t="s">
        <v>81</v>
      </c>
      <c r="AA32" s="611" t="s">
        <v>2179</v>
      </c>
    </row>
    <row r="33" spans="1:27" s="629" customFormat="1" ht="41.4" x14ac:dyDescent="0.3">
      <c r="A33" s="611" t="s">
        <v>2173</v>
      </c>
      <c r="B33" s="612" t="s">
        <v>2235</v>
      </c>
      <c r="C33" s="631" t="s">
        <v>2175</v>
      </c>
      <c r="D33" s="613" t="s">
        <v>2236</v>
      </c>
      <c r="E33" s="614" t="s">
        <v>24</v>
      </c>
      <c r="F33" s="615">
        <v>30.15</v>
      </c>
      <c r="G33" s="627">
        <v>31.15</v>
      </c>
      <c r="H33" s="612">
        <v>134</v>
      </c>
      <c r="I33" s="617">
        <v>3.6</v>
      </c>
      <c r="J33" s="618">
        <v>100154</v>
      </c>
      <c r="K33" s="619" t="s">
        <v>2177</v>
      </c>
      <c r="L33" s="617">
        <v>22.67</v>
      </c>
      <c r="M33" s="620">
        <v>2.3287</v>
      </c>
      <c r="N33" s="621">
        <v>52.79</v>
      </c>
      <c r="O33" s="628"/>
      <c r="P33" s="621">
        <v>44.92</v>
      </c>
      <c r="Q33" s="624" t="s">
        <v>81</v>
      </c>
      <c r="R33" s="624" t="s">
        <v>81</v>
      </c>
      <c r="S33" s="613" t="s">
        <v>2237</v>
      </c>
      <c r="T33" s="630" t="s">
        <v>24</v>
      </c>
      <c r="U33" s="631">
        <v>134</v>
      </c>
      <c r="V33" s="627">
        <v>3.6</v>
      </c>
      <c r="W33" s="632">
        <v>69.349999999999994</v>
      </c>
      <c r="X33" s="624" t="s">
        <v>81</v>
      </c>
      <c r="Y33" s="624" t="s">
        <v>81</v>
      </c>
      <c r="Z33" s="624" t="s">
        <v>81</v>
      </c>
      <c r="AA33" s="611" t="s">
        <v>2179</v>
      </c>
    </row>
    <row r="34" spans="1:27" s="629" customFormat="1" ht="41.4" x14ac:dyDescent="0.3">
      <c r="A34" s="611" t="s">
        <v>2173</v>
      </c>
      <c r="B34" s="612" t="s">
        <v>2238</v>
      </c>
      <c r="C34" s="631" t="s">
        <v>2175</v>
      </c>
      <c r="D34" s="613" t="s">
        <v>2239</v>
      </c>
      <c r="E34" s="614" t="s">
        <v>24</v>
      </c>
      <c r="F34" s="615">
        <v>30.88</v>
      </c>
      <c r="G34" s="627">
        <v>31.88</v>
      </c>
      <c r="H34" s="612">
        <v>130</v>
      </c>
      <c r="I34" s="617">
        <v>3.8</v>
      </c>
      <c r="J34" s="618">
        <v>100154</v>
      </c>
      <c r="K34" s="619" t="s">
        <v>2177</v>
      </c>
      <c r="L34" s="617">
        <v>22.07</v>
      </c>
      <c r="M34" s="620">
        <v>2.3287</v>
      </c>
      <c r="N34" s="621">
        <v>51.39</v>
      </c>
      <c r="O34" s="628"/>
      <c r="P34" s="621">
        <v>46.01</v>
      </c>
      <c r="Q34" s="624" t="s">
        <v>81</v>
      </c>
      <c r="R34" s="624" t="s">
        <v>81</v>
      </c>
      <c r="S34" s="613" t="s">
        <v>2240</v>
      </c>
      <c r="T34" s="630" t="s">
        <v>24</v>
      </c>
      <c r="U34" s="631">
        <v>144</v>
      </c>
      <c r="V34" s="627">
        <v>3.5</v>
      </c>
      <c r="W34" s="632">
        <v>72.45</v>
      </c>
      <c r="X34" s="624" t="s">
        <v>81</v>
      </c>
      <c r="Y34" s="624" t="s">
        <v>81</v>
      </c>
      <c r="Z34" s="624" t="s">
        <v>81</v>
      </c>
      <c r="AA34" s="611" t="s">
        <v>2179</v>
      </c>
    </row>
    <row r="35" spans="1:27" s="629" customFormat="1" ht="41.4" x14ac:dyDescent="0.3">
      <c r="A35" s="611" t="s">
        <v>2173</v>
      </c>
      <c r="B35" s="612" t="s">
        <v>2241</v>
      </c>
      <c r="C35" s="631" t="s">
        <v>2227</v>
      </c>
      <c r="D35" s="613" t="s">
        <v>2242</v>
      </c>
      <c r="E35" s="614" t="s">
        <v>24</v>
      </c>
      <c r="F35" s="615">
        <v>27</v>
      </c>
      <c r="G35" s="627">
        <v>28</v>
      </c>
      <c r="H35" s="612">
        <v>160</v>
      </c>
      <c r="I35" s="617">
        <v>2.7</v>
      </c>
      <c r="J35" s="633">
        <v>100193</v>
      </c>
      <c r="K35" s="619" t="s">
        <v>2231</v>
      </c>
      <c r="L35" s="617">
        <v>22.38</v>
      </c>
      <c r="M35" s="620">
        <v>1.3079000000000001</v>
      </c>
      <c r="N35" s="621">
        <v>29.27</v>
      </c>
      <c r="O35" s="628"/>
      <c r="P35" s="621">
        <v>46.44</v>
      </c>
      <c r="Q35" s="624" t="s">
        <v>81</v>
      </c>
      <c r="R35" s="624" t="s">
        <v>81</v>
      </c>
      <c r="S35" s="613" t="s">
        <v>2243</v>
      </c>
      <c r="T35" s="630" t="s">
        <v>24</v>
      </c>
      <c r="U35" s="631">
        <v>72</v>
      </c>
      <c r="V35" s="627">
        <v>2.7</v>
      </c>
      <c r="W35" s="632">
        <v>28.8</v>
      </c>
      <c r="X35" s="624" t="s">
        <v>81</v>
      </c>
      <c r="Y35" s="624" t="s">
        <v>81</v>
      </c>
      <c r="Z35" s="624" t="s">
        <v>81</v>
      </c>
      <c r="AA35" s="611" t="s">
        <v>2179</v>
      </c>
    </row>
    <row r="36" spans="1:27" s="629" customFormat="1" ht="41.4" x14ac:dyDescent="0.3">
      <c r="A36" s="611" t="s">
        <v>2173</v>
      </c>
      <c r="B36" s="612" t="s">
        <v>2244</v>
      </c>
      <c r="C36" s="631" t="s">
        <v>2227</v>
      </c>
      <c r="D36" s="613" t="s">
        <v>2245</v>
      </c>
      <c r="E36" s="614" t="s">
        <v>24</v>
      </c>
      <c r="F36" s="615">
        <v>27</v>
      </c>
      <c r="G36" s="627">
        <v>28</v>
      </c>
      <c r="H36" s="612">
        <v>160</v>
      </c>
      <c r="I36" s="617">
        <v>2.7</v>
      </c>
      <c r="J36" s="633">
        <v>100193</v>
      </c>
      <c r="K36" s="619" t="s">
        <v>2231</v>
      </c>
      <c r="L36" s="617">
        <v>22.38</v>
      </c>
      <c r="M36" s="620">
        <v>1.3079000000000001</v>
      </c>
      <c r="N36" s="621">
        <v>29.27</v>
      </c>
      <c r="O36" s="628"/>
      <c r="P36" s="621">
        <v>51.84</v>
      </c>
      <c r="Q36" s="624" t="s">
        <v>81</v>
      </c>
      <c r="R36" s="624" t="s">
        <v>81</v>
      </c>
      <c r="S36" s="624" t="s">
        <v>81</v>
      </c>
      <c r="T36" s="624" t="s">
        <v>81</v>
      </c>
      <c r="U36" s="624" t="s">
        <v>81</v>
      </c>
      <c r="V36" s="625" t="s">
        <v>81</v>
      </c>
      <c r="W36" s="626" t="s">
        <v>81</v>
      </c>
      <c r="X36" s="624" t="s">
        <v>81</v>
      </c>
      <c r="Y36" s="624" t="s">
        <v>81</v>
      </c>
      <c r="Z36" s="624" t="s">
        <v>81</v>
      </c>
      <c r="AA36" s="611" t="s">
        <v>2179</v>
      </c>
    </row>
    <row r="37" spans="1:27" s="629" customFormat="1" ht="41.4" x14ac:dyDescent="0.3">
      <c r="A37" s="611" t="s">
        <v>2173</v>
      </c>
      <c r="B37" s="612" t="s">
        <v>2246</v>
      </c>
      <c r="C37" s="631" t="s">
        <v>2175</v>
      </c>
      <c r="D37" s="613" t="s">
        <v>2247</v>
      </c>
      <c r="E37" s="614" t="s">
        <v>24</v>
      </c>
      <c r="F37" s="615">
        <v>27</v>
      </c>
      <c r="G37" s="627">
        <v>28</v>
      </c>
      <c r="H37" s="612">
        <v>160</v>
      </c>
      <c r="I37" s="617">
        <v>2.7</v>
      </c>
      <c r="J37" s="618">
        <v>100154</v>
      </c>
      <c r="K37" s="619" t="s">
        <v>2177</v>
      </c>
      <c r="L37" s="617">
        <v>21.8</v>
      </c>
      <c r="M37" s="620">
        <v>2.3287</v>
      </c>
      <c r="N37" s="621">
        <v>50.77</v>
      </c>
      <c r="O37" s="628"/>
      <c r="P37" s="621">
        <v>46.44</v>
      </c>
      <c r="Q37" s="624" t="s">
        <v>81</v>
      </c>
      <c r="R37" s="624" t="s">
        <v>81</v>
      </c>
      <c r="S37" s="624" t="s">
        <v>81</v>
      </c>
      <c r="T37" s="624" t="s">
        <v>81</v>
      </c>
      <c r="U37" s="624" t="s">
        <v>81</v>
      </c>
      <c r="V37" s="625" t="s">
        <v>81</v>
      </c>
      <c r="W37" s="626" t="s">
        <v>81</v>
      </c>
      <c r="X37" s="624" t="s">
        <v>81</v>
      </c>
      <c r="Y37" s="624" t="s">
        <v>81</v>
      </c>
      <c r="Z37" s="624" t="s">
        <v>81</v>
      </c>
      <c r="AA37" s="611" t="s">
        <v>2179</v>
      </c>
    </row>
    <row r="38" spans="1:27" s="629" customFormat="1" ht="41.4" x14ac:dyDescent="0.3">
      <c r="A38" s="611" t="s">
        <v>2173</v>
      </c>
      <c r="B38" s="612" t="s">
        <v>2248</v>
      </c>
      <c r="C38" s="631" t="s">
        <v>2175</v>
      </c>
      <c r="D38" s="613" t="s">
        <v>2249</v>
      </c>
      <c r="E38" s="614" t="s">
        <v>24</v>
      </c>
      <c r="F38" s="615">
        <v>31.25</v>
      </c>
      <c r="G38" s="627">
        <v>32.25</v>
      </c>
      <c r="H38" s="612">
        <v>200</v>
      </c>
      <c r="I38" s="617">
        <v>2.5</v>
      </c>
      <c r="J38" s="618">
        <v>100154</v>
      </c>
      <c r="K38" s="619" t="s">
        <v>2177</v>
      </c>
      <c r="L38" s="617">
        <v>33.200000000000003</v>
      </c>
      <c r="M38" s="620">
        <v>2.3287</v>
      </c>
      <c r="N38" s="621">
        <v>77.31</v>
      </c>
      <c r="O38" s="628"/>
      <c r="P38" s="621">
        <v>41.56</v>
      </c>
      <c r="Q38" s="624" t="s">
        <v>81</v>
      </c>
      <c r="R38" s="624" t="s">
        <v>81</v>
      </c>
      <c r="S38" s="613" t="s">
        <v>2250</v>
      </c>
      <c r="T38" s="630" t="s">
        <v>24</v>
      </c>
      <c r="U38" s="631">
        <v>240</v>
      </c>
      <c r="V38" s="627">
        <v>2.25</v>
      </c>
      <c r="W38" s="632">
        <v>90.11</v>
      </c>
      <c r="X38" s="624" t="s">
        <v>81</v>
      </c>
      <c r="Y38" s="624" t="s">
        <v>81</v>
      </c>
      <c r="Z38" s="624" t="s">
        <v>81</v>
      </c>
      <c r="AA38" s="611" t="s">
        <v>2179</v>
      </c>
    </row>
    <row r="39" spans="1:27" s="629" customFormat="1" ht="41.4" x14ac:dyDescent="0.3">
      <c r="A39" s="611" t="s">
        <v>2173</v>
      </c>
      <c r="B39" s="612" t="s">
        <v>2251</v>
      </c>
      <c r="C39" s="631" t="s">
        <v>2175</v>
      </c>
      <c r="D39" s="613" t="s">
        <v>2252</v>
      </c>
      <c r="E39" s="614" t="s">
        <v>24</v>
      </c>
      <c r="F39" s="615">
        <v>30</v>
      </c>
      <c r="G39" s="627">
        <v>31</v>
      </c>
      <c r="H39" s="612">
        <v>400</v>
      </c>
      <c r="I39" s="617">
        <v>1.2</v>
      </c>
      <c r="J39" s="618">
        <v>100154</v>
      </c>
      <c r="K39" s="619" t="s">
        <v>2177</v>
      </c>
      <c r="L39" s="617">
        <v>44.11</v>
      </c>
      <c r="M39" s="620">
        <v>2.3287</v>
      </c>
      <c r="N39" s="621">
        <v>102.72</v>
      </c>
      <c r="O39" s="628"/>
      <c r="P39" s="621">
        <v>41</v>
      </c>
      <c r="Q39" s="624" t="s">
        <v>81</v>
      </c>
      <c r="R39" s="624" t="s">
        <v>81</v>
      </c>
      <c r="S39" s="624" t="s">
        <v>81</v>
      </c>
      <c r="T39" s="624" t="s">
        <v>81</v>
      </c>
      <c r="U39" s="624" t="s">
        <v>81</v>
      </c>
      <c r="V39" s="625" t="s">
        <v>81</v>
      </c>
      <c r="W39" s="626" t="s">
        <v>81</v>
      </c>
      <c r="X39" s="624" t="s">
        <v>81</v>
      </c>
      <c r="Y39" s="624" t="s">
        <v>81</v>
      </c>
      <c r="Z39" s="624" t="s">
        <v>81</v>
      </c>
      <c r="AA39" s="611" t="s">
        <v>2179</v>
      </c>
    </row>
    <row r="40" spans="1:27" s="629" customFormat="1" ht="41.4" x14ac:dyDescent="0.3">
      <c r="A40" s="611" t="s">
        <v>2173</v>
      </c>
      <c r="B40" s="612" t="s">
        <v>2253</v>
      </c>
      <c r="C40" s="631" t="s">
        <v>2227</v>
      </c>
      <c r="D40" s="613" t="s">
        <v>2254</v>
      </c>
      <c r="E40" s="614" t="s">
        <v>24</v>
      </c>
      <c r="F40" s="615">
        <v>30</v>
      </c>
      <c r="G40" s="627">
        <v>31</v>
      </c>
      <c r="H40" s="612">
        <v>400</v>
      </c>
      <c r="I40" s="617">
        <v>1.2</v>
      </c>
      <c r="J40" s="633">
        <v>100193</v>
      </c>
      <c r="K40" s="619" t="s">
        <v>2231</v>
      </c>
      <c r="L40" s="617">
        <v>40</v>
      </c>
      <c r="M40" s="620">
        <v>1.3079000000000001</v>
      </c>
      <c r="N40" s="621">
        <v>52.32</v>
      </c>
      <c r="O40" s="628"/>
      <c r="P40" s="621">
        <v>42</v>
      </c>
      <c r="Q40" s="624" t="s">
        <v>81</v>
      </c>
      <c r="R40" s="624" t="s">
        <v>81</v>
      </c>
      <c r="S40" s="613" t="s">
        <v>2255</v>
      </c>
      <c r="T40" s="630" t="s">
        <v>24</v>
      </c>
      <c r="U40" s="631">
        <v>400</v>
      </c>
      <c r="V40" s="627">
        <v>1.2</v>
      </c>
      <c r="W40" s="632">
        <v>101.4</v>
      </c>
      <c r="X40" s="624" t="s">
        <v>81</v>
      </c>
      <c r="Y40" s="624" t="s">
        <v>81</v>
      </c>
      <c r="Z40" s="624" t="s">
        <v>81</v>
      </c>
      <c r="AA40" s="611" t="s">
        <v>2179</v>
      </c>
    </row>
    <row r="41" spans="1:27" s="629" customFormat="1" ht="41.4" x14ac:dyDescent="0.3">
      <c r="A41" s="611" t="s">
        <v>2173</v>
      </c>
      <c r="B41" s="612" t="s">
        <v>2256</v>
      </c>
      <c r="C41" s="631" t="s">
        <v>2175</v>
      </c>
      <c r="D41" s="613" t="s">
        <v>2257</v>
      </c>
      <c r="E41" s="614" t="s">
        <v>24</v>
      </c>
      <c r="F41" s="615" t="s">
        <v>2190</v>
      </c>
      <c r="G41" s="627">
        <v>41</v>
      </c>
      <c r="H41" s="612">
        <v>284</v>
      </c>
      <c r="I41" s="617">
        <v>2.25</v>
      </c>
      <c r="J41" s="618">
        <v>100154</v>
      </c>
      <c r="K41" s="619" t="s">
        <v>2177</v>
      </c>
      <c r="L41" s="617">
        <v>37.979999999999997</v>
      </c>
      <c r="M41" s="620">
        <v>2.3287</v>
      </c>
      <c r="N41" s="621">
        <v>88.44</v>
      </c>
      <c r="O41" s="628"/>
      <c r="P41" s="621">
        <v>52.4</v>
      </c>
      <c r="Q41" s="624" t="s">
        <v>81</v>
      </c>
      <c r="R41" s="624" t="s">
        <v>81</v>
      </c>
      <c r="S41" s="613" t="s">
        <v>2258</v>
      </c>
      <c r="T41" s="630" t="s">
        <v>24</v>
      </c>
      <c r="U41" s="631">
        <v>284</v>
      </c>
      <c r="V41" s="627">
        <v>2.25</v>
      </c>
      <c r="W41" s="632">
        <v>111.2</v>
      </c>
      <c r="X41" s="624" t="s">
        <v>81</v>
      </c>
      <c r="Y41" s="624" t="s">
        <v>81</v>
      </c>
      <c r="Z41" s="624" t="s">
        <v>81</v>
      </c>
      <c r="AA41" s="611" t="s">
        <v>2179</v>
      </c>
    </row>
    <row r="42" spans="1:27" s="629" customFormat="1" ht="41.4" x14ac:dyDescent="0.3">
      <c r="A42" s="611" t="s">
        <v>2173</v>
      </c>
      <c r="B42" s="612" t="s">
        <v>2259</v>
      </c>
      <c r="C42" s="631" t="s">
        <v>2175</v>
      </c>
      <c r="D42" s="613" t="s">
        <v>2260</v>
      </c>
      <c r="E42" s="614" t="s">
        <v>24</v>
      </c>
      <c r="F42" s="615" t="s">
        <v>2190</v>
      </c>
      <c r="G42" s="627">
        <v>41</v>
      </c>
      <c r="H42" s="612">
        <v>284</v>
      </c>
      <c r="I42" s="617">
        <v>2.25</v>
      </c>
      <c r="J42" s="618">
        <v>100154</v>
      </c>
      <c r="K42" s="619" t="s">
        <v>2177</v>
      </c>
      <c r="L42" s="617">
        <v>52.11</v>
      </c>
      <c r="M42" s="620">
        <v>2.3287</v>
      </c>
      <c r="N42" s="621">
        <v>121.35</v>
      </c>
      <c r="O42" s="628"/>
      <c r="P42" s="621">
        <v>54</v>
      </c>
      <c r="Q42" s="624" t="s">
        <v>81</v>
      </c>
      <c r="R42" s="624" t="s">
        <v>81</v>
      </c>
      <c r="S42" s="624" t="s">
        <v>81</v>
      </c>
      <c r="T42" s="624" t="s">
        <v>81</v>
      </c>
      <c r="U42" s="624" t="s">
        <v>81</v>
      </c>
      <c r="V42" s="625" t="s">
        <v>81</v>
      </c>
      <c r="W42" s="626" t="s">
        <v>81</v>
      </c>
      <c r="X42" s="624" t="s">
        <v>81</v>
      </c>
      <c r="Y42" s="624" t="s">
        <v>81</v>
      </c>
      <c r="Z42" s="624" t="s">
        <v>81</v>
      </c>
      <c r="AA42" s="611" t="s">
        <v>2179</v>
      </c>
    </row>
    <row r="43" spans="1:27" s="629" customFormat="1" ht="41.4" x14ac:dyDescent="0.3">
      <c r="A43" s="611" t="s">
        <v>2173</v>
      </c>
      <c r="B43" s="612" t="s">
        <v>2261</v>
      </c>
      <c r="C43" s="631" t="s">
        <v>2175</v>
      </c>
      <c r="D43" s="613" t="s">
        <v>2262</v>
      </c>
      <c r="E43" s="614" t="s">
        <v>24</v>
      </c>
      <c r="F43" s="615" t="s">
        <v>2263</v>
      </c>
      <c r="G43" s="627">
        <v>31</v>
      </c>
      <c r="H43" s="612">
        <v>90</v>
      </c>
      <c r="I43" s="617">
        <v>5.33</v>
      </c>
      <c r="J43" s="618">
        <v>100154</v>
      </c>
      <c r="K43" s="619" t="s">
        <v>2177</v>
      </c>
      <c r="L43" s="617">
        <v>15.81</v>
      </c>
      <c r="M43" s="620">
        <v>2.3287</v>
      </c>
      <c r="N43" s="621">
        <v>36.82</v>
      </c>
      <c r="O43" s="628"/>
      <c r="P43" s="621">
        <v>33.6</v>
      </c>
      <c r="Q43" s="624" t="s">
        <v>81</v>
      </c>
      <c r="R43" s="624" t="s">
        <v>81</v>
      </c>
      <c r="S43" s="613" t="s">
        <v>2264</v>
      </c>
      <c r="T43" s="630" t="s">
        <v>24</v>
      </c>
      <c r="U43" s="631">
        <v>90</v>
      </c>
      <c r="V43" s="627">
        <v>5.33</v>
      </c>
      <c r="W43" s="632">
        <v>74.7</v>
      </c>
      <c r="X43" s="624" t="s">
        <v>81</v>
      </c>
      <c r="Y43" s="624" t="s">
        <v>81</v>
      </c>
      <c r="Z43" s="624" t="s">
        <v>81</v>
      </c>
      <c r="AA43" s="611" t="s">
        <v>2179</v>
      </c>
    </row>
    <row r="44" spans="1:27" s="629" customFormat="1" ht="41.4" x14ac:dyDescent="0.3">
      <c r="A44" s="611" t="s">
        <v>2173</v>
      </c>
      <c r="B44" s="612" t="s">
        <v>2265</v>
      </c>
      <c r="C44" s="631" t="s">
        <v>2175</v>
      </c>
      <c r="D44" s="613" t="s">
        <v>2266</v>
      </c>
      <c r="E44" s="614" t="s">
        <v>24</v>
      </c>
      <c r="F44" s="615" t="s">
        <v>2263</v>
      </c>
      <c r="G44" s="627">
        <v>31</v>
      </c>
      <c r="H44" s="612">
        <v>158</v>
      </c>
      <c r="I44" s="617">
        <v>3.03</v>
      </c>
      <c r="J44" s="618">
        <v>100154</v>
      </c>
      <c r="K44" s="619" t="s">
        <v>2177</v>
      </c>
      <c r="L44" s="617">
        <v>16.47</v>
      </c>
      <c r="M44" s="620">
        <v>2.3287</v>
      </c>
      <c r="N44" s="621">
        <v>38.35</v>
      </c>
      <c r="O44" s="628"/>
      <c r="P44" s="621">
        <v>32.1</v>
      </c>
      <c r="Q44" s="624" t="s">
        <v>81</v>
      </c>
      <c r="R44" s="624" t="s">
        <v>81</v>
      </c>
      <c r="S44" s="613" t="s">
        <v>2267</v>
      </c>
      <c r="T44" s="630" t="s">
        <v>24</v>
      </c>
      <c r="U44" s="624">
        <v>158</v>
      </c>
      <c r="V44" s="624">
        <v>3.03</v>
      </c>
      <c r="W44" s="626">
        <v>74.7</v>
      </c>
      <c r="X44" s="624" t="s">
        <v>81</v>
      </c>
      <c r="Y44" s="624" t="s">
        <v>81</v>
      </c>
      <c r="Z44" s="624" t="s">
        <v>81</v>
      </c>
      <c r="AA44" s="611" t="s">
        <v>2179</v>
      </c>
    </row>
    <row r="45" spans="1:27" s="629" customFormat="1" ht="41.4" x14ac:dyDescent="0.3">
      <c r="A45" s="611" t="s">
        <v>2173</v>
      </c>
      <c r="B45" s="612" t="s">
        <v>2268</v>
      </c>
      <c r="C45" s="631" t="s">
        <v>2175</v>
      </c>
      <c r="D45" s="613" t="s">
        <v>2269</v>
      </c>
      <c r="E45" s="614" t="s">
        <v>24</v>
      </c>
      <c r="F45" s="615">
        <v>30</v>
      </c>
      <c r="G45" s="627">
        <v>31</v>
      </c>
      <c r="H45" s="612">
        <v>160</v>
      </c>
      <c r="I45" s="617">
        <v>3</v>
      </c>
      <c r="J45" s="618">
        <v>100154</v>
      </c>
      <c r="K45" s="619" t="s">
        <v>2177</v>
      </c>
      <c r="L45" s="617">
        <v>26.7</v>
      </c>
      <c r="M45" s="620">
        <v>2.3287</v>
      </c>
      <c r="N45" s="621">
        <v>62.18</v>
      </c>
      <c r="O45" s="628"/>
      <c r="P45" s="621">
        <v>48.9</v>
      </c>
      <c r="Q45" s="624" t="s">
        <v>81</v>
      </c>
      <c r="R45" s="624" t="s">
        <v>81</v>
      </c>
      <c r="S45" s="613" t="s">
        <v>2270</v>
      </c>
      <c r="T45" s="630" t="s">
        <v>24</v>
      </c>
      <c r="U45" s="631">
        <v>160</v>
      </c>
      <c r="V45" s="627">
        <v>3</v>
      </c>
      <c r="W45" s="632">
        <v>99.3</v>
      </c>
      <c r="X45" s="624" t="s">
        <v>81</v>
      </c>
      <c r="Y45" s="624" t="s">
        <v>81</v>
      </c>
      <c r="Z45" s="624" t="s">
        <v>81</v>
      </c>
      <c r="AA45" s="611" t="s">
        <v>2179</v>
      </c>
    </row>
    <row r="46" spans="1:27" s="629" customFormat="1" ht="41.4" x14ac:dyDescent="0.3">
      <c r="A46" s="611" t="s">
        <v>2173</v>
      </c>
      <c r="B46" s="612" t="s">
        <v>2271</v>
      </c>
      <c r="C46" s="631" t="s">
        <v>2175</v>
      </c>
      <c r="D46" s="613" t="s">
        <v>2272</v>
      </c>
      <c r="E46" s="614" t="s">
        <v>24</v>
      </c>
      <c r="F46" s="615">
        <v>20.48</v>
      </c>
      <c r="G46" s="627">
        <v>21.48</v>
      </c>
      <c r="H46" s="612">
        <v>144</v>
      </c>
      <c r="I46" s="617">
        <v>2.2749999999999999</v>
      </c>
      <c r="J46" s="618">
        <v>100154</v>
      </c>
      <c r="K46" s="619" t="s">
        <v>2177</v>
      </c>
      <c r="L46" s="617">
        <v>15.75</v>
      </c>
      <c r="M46" s="620">
        <v>2.3287</v>
      </c>
      <c r="N46" s="621">
        <v>36.68</v>
      </c>
      <c r="O46" s="628"/>
      <c r="P46" s="621">
        <v>47.14</v>
      </c>
      <c r="Q46" s="624" t="s">
        <v>81</v>
      </c>
      <c r="R46" s="624" t="s">
        <v>81</v>
      </c>
      <c r="S46" s="624" t="s">
        <v>81</v>
      </c>
      <c r="T46" s="624" t="s">
        <v>81</v>
      </c>
      <c r="U46" s="624" t="s">
        <v>81</v>
      </c>
      <c r="V46" s="625" t="s">
        <v>81</v>
      </c>
      <c r="W46" s="626" t="s">
        <v>81</v>
      </c>
      <c r="X46" s="624" t="s">
        <v>81</v>
      </c>
      <c r="Y46" s="624" t="s">
        <v>81</v>
      </c>
      <c r="Z46" s="624" t="s">
        <v>81</v>
      </c>
      <c r="AA46" s="611" t="s">
        <v>2179</v>
      </c>
    </row>
    <row r="47" spans="1:27" s="629" customFormat="1" ht="27.6" x14ac:dyDescent="0.3">
      <c r="A47" s="611" t="s">
        <v>2173</v>
      </c>
      <c r="B47" s="612" t="s">
        <v>2273</v>
      </c>
      <c r="C47" s="631" t="s">
        <v>2175</v>
      </c>
      <c r="D47" s="613" t="s">
        <v>2274</v>
      </c>
      <c r="E47" s="614" t="s">
        <v>24</v>
      </c>
      <c r="F47" s="615">
        <v>20.48</v>
      </c>
      <c r="G47" s="627">
        <v>21.48</v>
      </c>
      <c r="H47" s="612">
        <v>72</v>
      </c>
      <c r="I47" s="617">
        <v>4.55</v>
      </c>
      <c r="J47" s="618">
        <v>100154</v>
      </c>
      <c r="K47" s="619" t="s">
        <v>2177</v>
      </c>
      <c r="L47" s="617">
        <v>15.75</v>
      </c>
      <c r="M47" s="620">
        <v>2.3287</v>
      </c>
      <c r="N47" s="621">
        <v>36.68</v>
      </c>
      <c r="O47" s="628"/>
      <c r="P47" s="621"/>
      <c r="Q47" s="624"/>
      <c r="R47" s="624"/>
      <c r="S47" s="624"/>
      <c r="T47" s="624"/>
      <c r="U47" s="624"/>
      <c r="V47" s="625"/>
      <c r="W47" s="626"/>
      <c r="X47" s="624"/>
      <c r="Y47" s="624"/>
      <c r="Z47" s="624"/>
      <c r="AA47" s="611"/>
    </row>
    <row r="48" spans="1:27" s="629" customFormat="1" ht="41.4" x14ac:dyDescent="0.3">
      <c r="A48" s="611"/>
      <c r="B48" s="612"/>
      <c r="C48" s="631"/>
      <c r="D48" s="613"/>
      <c r="E48" s="614"/>
      <c r="F48" s="615"/>
      <c r="G48" s="627"/>
      <c r="H48" s="612"/>
      <c r="I48" s="617"/>
      <c r="J48" s="618">
        <v>100036</v>
      </c>
      <c r="K48" s="619" t="s">
        <v>2275</v>
      </c>
      <c r="L48" s="617">
        <v>1.1299999999999999</v>
      </c>
      <c r="M48" s="620">
        <v>1.6368</v>
      </c>
      <c r="N48" s="621">
        <v>1.85</v>
      </c>
      <c r="O48" s="628"/>
      <c r="P48" s="621">
        <v>44.24</v>
      </c>
      <c r="Q48" s="624" t="s">
        <v>81</v>
      </c>
      <c r="R48" s="624" t="s">
        <v>81</v>
      </c>
      <c r="S48" s="624" t="s">
        <v>81</v>
      </c>
      <c r="T48" s="624" t="s">
        <v>81</v>
      </c>
      <c r="U48" s="624" t="s">
        <v>81</v>
      </c>
      <c r="V48" s="625" t="s">
        <v>81</v>
      </c>
      <c r="W48" s="626" t="s">
        <v>81</v>
      </c>
      <c r="X48" s="624" t="s">
        <v>81</v>
      </c>
      <c r="Y48" s="624" t="s">
        <v>81</v>
      </c>
      <c r="Z48" s="624" t="s">
        <v>81</v>
      </c>
      <c r="AA48" s="611" t="s">
        <v>2179</v>
      </c>
    </row>
    <row r="49" spans="1:27" s="629" customFormat="1" ht="41.4" x14ac:dyDescent="0.3">
      <c r="A49" s="611" t="s">
        <v>2173</v>
      </c>
      <c r="B49" s="612" t="s">
        <v>2276</v>
      </c>
      <c r="C49" s="631" t="s">
        <v>2175</v>
      </c>
      <c r="D49" s="613" t="s">
        <v>2277</v>
      </c>
      <c r="E49" s="614" t="s">
        <v>24</v>
      </c>
      <c r="F49" s="615">
        <v>19.690000000000001</v>
      </c>
      <c r="G49" s="627">
        <v>20.69</v>
      </c>
      <c r="H49" s="612">
        <v>75</v>
      </c>
      <c r="I49" s="617">
        <v>4.2</v>
      </c>
      <c r="J49" s="618">
        <v>100154</v>
      </c>
      <c r="K49" s="619" t="s">
        <v>2177</v>
      </c>
      <c r="L49" s="617">
        <v>12.08</v>
      </c>
      <c r="M49" s="620">
        <v>2.3287</v>
      </c>
      <c r="N49" s="621">
        <v>28.13</v>
      </c>
      <c r="O49" s="628"/>
      <c r="P49" s="621">
        <v>49.57</v>
      </c>
      <c r="Q49" s="624" t="s">
        <v>81</v>
      </c>
      <c r="R49" s="624" t="s">
        <v>81</v>
      </c>
      <c r="S49" s="624" t="s">
        <v>81</v>
      </c>
      <c r="T49" s="624" t="s">
        <v>81</v>
      </c>
      <c r="U49" s="624" t="s">
        <v>81</v>
      </c>
      <c r="V49" s="625" t="s">
        <v>81</v>
      </c>
      <c r="W49" s="626" t="s">
        <v>81</v>
      </c>
      <c r="X49" s="624" t="s">
        <v>81</v>
      </c>
      <c r="Y49" s="624" t="s">
        <v>81</v>
      </c>
      <c r="Z49" s="624" t="s">
        <v>81</v>
      </c>
      <c r="AA49" s="611" t="s">
        <v>2179</v>
      </c>
    </row>
    <row r="50" spans="1:27" s="629" customFormat="1" ht="41.4" x14ac:dyDescent="0.3">
      <c r="A50" s="611" t="s">
        <v>2173</v>
      </c>
      <c r="B50" s="612" t="s">
        <v>2278</v>
      </c>
      <c r="C50" s="631" t="s">
        <v>2175</v>
      </c>
      <c r="D50" s="613" t="s">
        <v>2279</v>
      </c>
      <c r="E50" s="614" t="s">
        <v>24</v>
      </c>
      <c r="F50" s="615">
        <v>20.48</v>
      </c>
      <c r="G50" s="627">
        <v>21.48</v>
      </c>
      <c r="H50" s="612">
        <v>72</v>
      </c>
      <c r="I50" s="617">
        <v>4.55</v>
      </c>
      <c r="J50" s="618">
        <v>100154</v>
      </c>
      <c r="K50" s="619" t="s">
        <v>2177</v>
      </c>
      <c r="L50" s="617">
        <v>15.75</v>
      </c>
      <c r="M50" s="620">
        <v>2.3287</v>
      </c>
      <c r="N50" s="621">
        <v>36.68</v>
      </c>
      <c r="O50" s="628"/>
      <c r="P50" s="621">
        <v>45.15</v>
      </c>
      <c r="Q50" s="624" t="s">
        <v>81</v>
      </c>
      <c r="R50" s="624" t="s">
        <v>81</v>
      </c>
      <c r="S50" s="613" t="s">
        <v>2280</v>
      </c>
      <c r="T50" s="630" t="s">
        <v>24</v>
      </c>
      <c r="U50" s="631">
        <v>72</v>
      </c>
      <c r="V50" s="627">
        <v>4.45</v>
      </c>
      <c r="W50" s="632">
        <v>61.34</v>
      </c>
      <c r="X50" s="624" t="s">
        <v>81</v>
      </c>
      <c r="Y50" s="624" t="s">
        <v>81</v>
      </c>
      <c r="Z50" s="624" t="s">
        <v>81</v>
      </c>
      <c r="AA50" s="611" t="s">
        <v>2179</v>
      </c>
    </row>
    <row r="51" spans="1:27" s="629" customFormat="1" ht="41.4" x14ac:dyDescent="0.3">
      <c r="A51" s="611" t="s">
        <v>2173</v>
      </c>
      <c r="B51" s="612" t="s">
        <v>2281</v>
      </c>
      <c r="C51" s="631" t="s">
        <v>2175</v>
      </c>
      <c r="D51" s="613" t="s">
        <v>2282</v>
      </c>
      <c r="E51" s="614" t="s">
        <v>24</v>
      </c>
      <c r="F51" s="615">
        <v>19.920000000000002</v>
      </c>
      <c r="G51" s="627">
        <v>20.92</v>
      </c>
      <c r="H51" s="612">
        <v>75</v>
      </c>
      <c r="I51" s="617">
        <v>4.25</v>
      </c>
      <c r="J51" s="618">
        <v>100154</v>
      </c>
      <c r="K51" s="619" t="s">
        <v>2177</v>
      </c>
      <c r="L51" s="617">
        <v>15.98</v>
      </c>
      <c r="M51" s="620">
        <v>2.3287</v>
      </c>
      <c r="N51" s="621">
        <v>37.21</v>
      </c>
      <c r="O51" s="628"/>
      <c r="P51" s="621">
        <v>42.03</v>
      </c>
      <c r="Q51" s="624" t="s">
        <v>81</v>
      </c>
      <c r="R51" s="624" t="s">
        <v>81</v>
      </c>
      <c r="S51" s="624" t="s">
        <v>81</v>
      </c>
      <c r="T51" s="624" t="s">
        <v>81</v>
      </c>
      <c r="U51" s="624" t="s">
        <v>81</v>
      </c>
      <c r="V51" s="625" t="s">
        <v>81</v>
      </c>
      <c r="W51" s="626" t="s">
        <v>81</v>
      </c>
      <c r="X51" s="624" t="s">
        <v>81</v>
      </c>
      <c r="Y51" s="624" t="s">
        <v>81</v>
      </c>
      <c r="Z51" s="624" t="s">
        <v>81</v>
      </c>
      <c r="AA51" s="611" t="s">
        <v>2179</v>
      </c>
    </row>
    <row r="52" spans="1:27" s="629" customFormat="1" ht="41.4" x14ac:dyDescent="0.3">
      <c r="A52" s="611" t="s">
        <v>2173</v>
      </c>
      <c r="B52" s="612" t="s">
        <v>2283</v>
      </c>
      <c r="C52" s="631" t="s">
        <v>2175</v>
      </c>
      <c r="D52" s="613" t="s">
        <v>2284</v>
      </c>
      <c r="E52" s="614" t="s">
        <v>24</v>
      </c>
      <c r="F52" s="615">
        <v>26.55</v>
      </c>
      <c r="G52" s="627">
        <v>27.55</v>
      </c>
      <c r="H52" s="612">
        <v>144</v>
      </c>
      <c r="I52" s="617">
        <v>2.4500000000000002</v>
      </c>
      <c r="J52" s="618">
        <v>100154</v>
      </c>
      <c r="K52" s="619" t="s">
        <v>2177</v>
      </c>
      <c r="L52" s="617">
        <v>14.71</v>
      </c>
      <c r="M52" s="620">
        <v>2.3287</v>
      </c>
      <c r="N52" s="621">
        <v>34.26</v>
      </c>
      <c r="O52" s="628"/>
      <c r="P52" s="621">
        <v>56.01</v>
      </c>
      <c r="Q52" s="624" t="s">
        <v>81</v>
      </c>
      <c r="R52" s="624" t="s">
        <v>81</v>
      </c>
      <c r="S52" s="624" t="s">
        <v>81</v>
      </c>
      <c r="T52" s="624" t="s">
        <v>81</v>
      </c>
      <c r="U52" s="624" t="s">
        <v>81</v>
      </c>
      <c r="V52" s="625" t="s">
        <v>81</v>
      </c>
      <c r="W52" s="626" t="s">
        <v>81</v>
      </c>
      <c r="X52" s="624" t="s">
        <v>81</v>
      </c>
      <c r="Y52" s="624" t="s">
        <v>81</v>
      </c>
      <c r="Z52" s="624" t="s">
        <v>81</v>
      </c>
      <c r="AA52" s="611" t="s">
        <v>2179</v>
      </c>
    </row>
    <row r="53" spans="1:27" s="629" customFormat="1" ht="41.4" x14ac:dyDescent="0.3">
      <c r="A53" s="611" t="s">
        <v>2173</v>
      </c>
      <c r="B53" s="612" t="s">
        <v>2285</v>
      </c>
      <c r="C53" s="631" t="s">
        <v>2175</v>
      </c>
      <c r="D53" s="613" t="s">
        <v>2286</v>
      </c>
      <c r="E53" s="614" t="s">
        <v>24</v>
      </c>
      <c r="F53" s="615">
        <v>20.25</v>
      </c>
      <c r="G53" s="627">
        <v>21.25</v>
      </c>
      <c r="H53" s="612">
        <v>144</v>
      </c>
      <c r="I53" s="617">
        <v>2.25</v>
      </c>
      <c r="J53" s="618">
        <v>100154</v>
      </c>
      <c r="K53" s="619" t="s">
        <v>2177</v>
      </c>
      <c r="L53" s="617">
        <v>13.46</v>
      </c>
      <c r="M53" s="620">
        <v>2.3287</v>
      </c>
      <c r="N53" s="621">
        <v>31.34</v>
      </c>
      <c r="O53" s="628"/>
      <c r="P53" s="621">
        <v>73.72</v>
      </c>
      <c r="Q53" s="624" t="s">
        <v>81</v>
      </c>
      <c r="R53" s="624" t="s">
        <v>81</v>
      </c>
      <c r="S53" s="624" t="s">
        <v>81</v>
      </c>
      <c r="T53" s="624" t="s">
        <v>81</v>
      </c>
      <c r="U53" s="624" t="s">
        <v>81</v>
      </c>
      <c r="V53" s="625" t="s">
        <v>81</v>
      </c>
      <c r="W53" s="626" t="s">
        <v>81</v>
      </c>
      <c r="X53" s="624" t="s">
        <v>81</v>
      </c>
      <c r="Y53" s="624" t="s">
        <v>81</v>
      </c>
      <c r="Z53" s="624" t="s">
        <v>81</v>
      </c>
      <c r="AA53" s="611" t="s">
        <v>2179</v>
      </c>
    </row>
    <row r="54" spans="1:27" s="629" customFormat="1" ht="41.4" x14ac:dyDescent="0.3">
      <c r="A54" s="611" t="s">
        <v>2173</v>
      </c>
      <c r="B54" s="612" t="s">
        <v>2287</v>
      </c>
      <c r="C54" s="631" t="s">
        <v>2227</v>
      </c>
      <c r="D54" s="613" t="s">
        <v>2288</v>
      </c>
      <c r="E54" s="614" t="s">
        <v>24</v>
      </c>
      <c r="F54" s="615">
        <v>22.05</v>
      </c>
      <c r="G54" s="627">
        <v>23.05</v>
      </c>
      <c r="H54" s="612">
        <v>144</v>
      </c>
      <c r="I54" s="617">
        <v>2.4500000000000002</v>
      </c>
      <c r="J54" s="633">
        <v>100193</v>
      </c>
      <c r="K54" s="619" t="s">
        <v>2231</v>
      </c>
      <c r="L54" s="617">
        <v>18.53</v>
      </c>
      <c r="M54" s="620">
        <v>1.3079000000000001</v>
      </c>
      <c r="N54" s="621">
        <v>24.24</v>
      </c>
      <c r="O54" s="628"/>
      <c r="P54" s="621">
        <v>56.01</v>
      </c>
      <c r="Q54" s="624" t="s">
        <v>81</v>
      </c>
      <c r="R54" s="624" t="s">
        <v>81</v>
      </c>
      <c r="S54" s="624" t="s">
        <v>81</v>
      </c>
      <c r="T54" s="624" t="s">
        <v>81</v>
      </c>
      <c r="U54" s="624" t="s">
        <v>81</v>
      </c>
      <c r="V54" s="625" t="s">
        <v>81</v>
      </c>
      <c r="W54" s="626" t="s">
        <v>81</v>
      </c>
      <c r="X54" s="624" t="s">
        <v>81</v>
      </c>
      <c r="Y54" s="624" t="s">
        <v>81</v>
      </c>
      <c r="Z54" s="624" t="s">
        <v>81</v>
      </c>
      <c r="AA54" s="611" t="s">
        <v>2179</v>
      </c>
    </row>
    <row r="55" spans="1:27" s="629" customFormat="1" ht="41.4" x14ac:dyDescent="0.3">
      <c r="A55" s="611" t="s">
        <v>2173</v>
      </c>
      <c r="B55" s="612" t="s">
        <v>2289</v>
      </c>
      <c r="C55" s="631" t="s">
        <v>2227</v>
      </c>
      <c r="D55" s="613" t="s">
        <v>2290</v>
      </c>
      <c r="E55" s="614" t="s">
        <v>24</v>
      </c>
      <c r="F55" s="615">
        <v>21.33</v>
      </c>
      <c r="G55" s="627">
        <v>22.33</v>
      </c>
      <c r="H55" s="612">
        <v>144</v>
      </c>
      <c r="I55" s="617">
        <v>2.37</v>
      </c>
      <c r="J55" s="633">
        <v>100193</v>
      </c>
      <c r="K55" s="619" t="s">
        <v>2231</v>
      </c>
      <c r="L55" s="617">
        <v>17.329999999999998</v>
      </c>
      <c r="M55" s="620">
        <v>1.3079000000000001</v>
      </c>
      <c r="N55" s="621">
        <v>22.67</v>
      </c>
      <c r="O55" s="628"/>
      <c r="P55" s="621">
        <v>68.47</v>
      </c>
      <c r="Q55" s="624" t="s">
        <v>81</v>
      </c>
      <c r="R55" s="624" t="s">
        <v>81</v>
      </c>
      <c r="S55" s="624" t="s">
        <v>81</v>
      </c>
      <c r="T55" s="624" t="s">
        <v>81</v>
      </c>
      <c r="U55" s="624" t="s">
        <v>81</v>
      </c>
      <c r="V55" s="625" t="s">
        <v>81</v>
      </c>
      <c r="W55" s="626" t="s">
        <v>81</v>
      </c>
      <c r="X55" s="624" t="s">
        <v>81</v>
      </c>
      <c r="Y55" s="624" t="s">
        <v>81</v>
      </c>
      <c r="Z55" s="624" t="s">
        <v>81</v>
      </c>
      <c r="AA55" s="611" t="s">
        <v>2179</v>
      </c>
    </row>
  </sheetData>
  <protectedRanges>
    <protectedRange password="8F60" sqref="Z6" name="Calculations_40"/>
  </protectedRanges>
  <mergeCells count="1">
    <mergeCell ref="P5:Q5"/>
  </mergeCells>
  <conditionalFormatting sqref="D1:D6">
    <cfRule type="duplicateValues" dxfId="139" priority="2"/>
  </conditionalFormatting>
  <conditionalFormatting sqref="T6">
    <cfRule type="duplicateValues" dxfId="138" priority="1"/>
  </conditionalFormatting>
  <conditionalFormatting sqref="E1:E6">
    <cfRule type="duplicateValues" dxfId="137" priority="3"/>
  </conditionalFormatting>
  <conditionalFormatting sqref="T1:T5 S1:S6">
    <cfRule type="duplicateValues" dxfId="136" priority="4"/>
  </conditionalFormatting>
  <pageMargins left="0.25" right="0.25" top="0.5" bottom="0.5" header="0.3" footer="0.3"/>
  <pageSetup paperSize="5" scale="52" fitToHeight="0" orientation="landscape"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rgb="FF00B050"/>
  </sheetPr>
  <dimension ref="A1:S6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2.5546875" style="10" customWidth="1"/>
    <col min="2" max="2" width="40.10937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1.109375" style="528" customWidth="1"/>
    <col min="12" max="12" width="21.6640625" style="528" customWidth="1"/>
    <col min="13" max="13" width="10.33203125" style="58" bestFit="1" customWidth="1"/>
    <col min="14" max="14" width="8.5546875" style="77" bestFit="1" customWidth="1"/>
    <col min="15" max="15" width="8.5546875" style="528" bestFit="1" customWidth="1"/>
    <col min="16" max="16" width="5.6640625" style="59" customWidth="1"/>
    <col min="17" max="17" width="16" style="528" bestFit="1" customWidth="1"/>
    <col min="18" max="18" width="15.6640625" style="528" bestFit="1" customWidth="1"/>
    <col min="19" max="19" width="6.5546875" style="529" bestFit="1" customWidth="1"/>
    <col min="20" max="16384" width="9.33203125" style="10"/>
  </cols>
  <sheetData>
    <row r="1" spans="1:19" s="3" customFormat="1" x14ac:dyDescent="0.3">
      <c r="A1" s="1"/>
      <c r="B1" s="2" t="s">
        <v>42</v>
      </c>
      <c r="C1" s="2"/>
      <c r="D1" s="2"/>
      <c r="E1" s="26"/>
      <c r="F1" s="26"/>
      <c r="G1" s="26"/>
      <c r="H1" s="26"/>
      <c r="I1" s="26"/>
      <c r="J1" s="26"/>
      <c r="K1" s="28"/>
      <c r="L1" s="28"/>
      <c r="M1" s="27"/>
      <c r="N1" s="634"/>
      <c r="O1" s="28"/>
      <c r="P1" s="29"/>
      <c r="Q1" s="30"/>
      <c r="R1" s="31"/>
      <c r="S1" s="32"/>
    </row>
    <row r="2" spans="1:19" s="3" customFormat="1" x14ac:dyDescent="0.3">
      <c r="A2" s="4"/>
      <c r="B2" s="5" t="s">
        <v>41</v>
      </c>
      <c r="C2" s="5"/>
      <c r="D2" s="5"/>
      <c r="E2" s="33"/>
      <c r="F2" s="34"/>
      <c r="G2" s="34"/>
      <c r="H2" s="34"/>
      <c r="I2" s="34"/>
      <c r="J2" s="34"/>
      <c r="K2" s="36"/>
      <c r="L2" s="36"/>
      <c r="M2" s="35"/>
      <c r="N2" s="635"/>
      <c r="O2" s="36"/>
      <c r="P2" s="37"/>
      <c r="Q2" s="38"/>
      <c r="R2" s="39"/>
      <c r="S2" s="40"/>
    </row>
    <row r="3" spans="1:19" s="3" customFormat="1" x14ac:dyDescent="0.3">
      <c r="A3" s="4"/>
      <c r="B3" s="6" t="s">
        <v>0</v>
      </c>
      <c r="C3" s="6"/>
      <c r="D3" s="6"/>
      <c r="E3" s="41"/>
      <c r="F3" s="42"/>
      <c r="G3" s="42"/>
      <c r="H3" s="42"/>
      <c r="I3" s="42"/>
      <c r="J3" s="42"/>
      <c r="K3" s="44"/>
      <c r="L3" s="44"/>
      <c r="M3" s="43"/>
      <c r="N3" s="636"/>
      <c r="O3" s="44"/>
      <c r="P3" s="45"/>
      <c r="Q3" s="46"/>
      <c r="R3" s="39"/>
      <c r="S3" s="40"/>
    </row>
    <row r="4" spans="1:19" s="3" customFormat="1" ht="14.4" thickBot="1" x14ac:dyDescent="0.35">
      <c r="A4" s="4"/>
      <c r="B4" s="6"/>
      <c r="C4" s="6"/>
      <c r="D4" s="41"/>
      <c r="E4" s="42"/>
      <c r="F4" s="42"/>
      <c r="G4" s="42"/>
      <c r="H4" s="42"/>
      <c r="I4" s="42"/>
      <c r="J4" s="42"/>
      <c r="K4" s="44"/>
      <c r="L4" s="44"/>
      <c r="M4" s="43"/>
      <c r="N4" s="636"/>
      <c r="O4" s="44"/>
      <c r="P4" s="45"/>
      <c r="Q4" s="46"/>
      <c r="R4" s="39"/>
      <c r="S4" s="40"/>
    </row>
    <row r="5" spans="1:19" ht="15.75" customHeight="1" thickBot="1" x14ac:dyDescent="0.35">
      <c r="A5" s="7"/>
      <c r="B5" s="8"/>
      <c r="C5" s="9" t="s">
        <v>1</v>
      </c>
      <c r="D5" s="47"/>
      <c r="E5" s="48"/>
      <c r="F5" s="48"/>
      <c r="G5" s="48"/>
      <c r="H5" s="48"/>
      <c r="I5" s="48"/>
      <c r="J5" s="49"/>
      <c r="K5" s="51"/>
      <c r="L5" s="51"/>
      <c r="M5" s="50"/>
      <c r="N5" s="637"/>
      <c r="O5" s="51"/>
      <c r="P5" s="52"/>
      <c r="Q5" s="53" t="s">
        <v>14</v>
      </c>
      <c r="R5" s="54"/>
      <c r="S5" s="55"/>
    </row>
    <row r="6" spans="1:19" ht="82.8" x14ac:dyDescent="0.3">
      <c r="A6" s="116" t="s">
        <v>3</v>
      </c>
      <c r="B6" s="338" t="s">
        <v>8</v>
      </c>
      <c r="C6" s="530" t="s">
        <v>18</v>
      </c>
      <c r="D6" s="289" t="s">
        <v>9</v>
      </c>
      <c r="E6" s="289" t="s">
        <v>5</v>
      </c>
      <c r="F6" s="289" t="s">
        <v>20</v>
      </c>
      <c r="G6" s="338" t="s">
        <v>38</v>
      </c>
      <c r="H6" s="289" t="s">
        <v>39</v>
      </c>
      <c r="I6" s="531" t="s">
        <v>10</v>
      </c>
      <c r="J6" s="289" t="s">
        <v>11</v>
      </c>
      <c r="K6" s="532" t="s">
        <v>2291</v>
      </c>
      <c r="L6" s="638" t="s">
        <v>2292</v>
      </c>
      <c r="M6" s="533" t="s">
        <v>28</v>
      </c>
      <c r="N6" s="639" t="s">
        <v>12</v>
      </c>
      <c r="O6" s="534" t="s">
        <v>13</v>
      </c>
      <c r="P6" s="535"/>
      <c r="Q6" s="534" t="s">
        <v>16</v>
      </c>
      <c r="R6" s="291" t="s">
        <v>17</v>
      </c>
      <c r="S6" s="532" t="s">
        <v>7</v>
      </c>
    </row>
    <row r="7" spans="1:19" ht="15" x14ac:dyDescent="0.3">
      <c r="A7" s="128" t="s">
        <v>2293</v>
      </c>
      <c r="B7" s="128" t="s">
        <v>2294</v>
      </c>
      <c r="C7" s="640" t="s">
        <v>2295</v>
      </c>
      <c r="D7" s="129" t="s">
        <v>24</v>
      </c>
      <c r="E7" s="641">
        <v>32</v>
      </c>
      <c r="F7" s="129"/>
      <c r="G7" s="642">
        <v>140</v>
      </c>
      <c r="H7" s="641">
        <v>3.65</v>
      </c>
      <c r="I7" s="641">
        <v>110254</v>
      </c>
      <c r="J7" s="641" t="s">
        <v>2296</v>
      </c>
      <c r="K7" s="292">
        <v>49.75</v>
      </c>
      <c r="L7" s="292">
        <f>SUM(K7+2.5)</f>
        <v>52.25</v>
      </c>
      <c r="M7" s="643">
        <v>7.61</v>
      </c>
      <c r="N7" s="644">
        <v>1.6368</v>
      </c>
      <c r="O7" s="292">
        <f t="shared" ref="O7:O13" si="0">SUM(M7*N7)</f>
        <v>12.456048000000001</v>
      </c>
      <c r="P7" s="364"/>
      <c r="Q7" s="292">
        <f>SUM(O7)</f>
        <v>12.456048000000001</v>
      </c>
      <c r="R7" s="292">
        <v>0</v>
      </c>
      <c r="S7" s="129"/>
    </row>
    <row r="8" spans="1:19" ht="15" x14ac:dyDescent="0.3">
      <c r="A8" s="128" t="s">
        <v>2293</v>
      </c>
      <c r="B8" s="128" t="s">
        <v>2297</v>
      </c>
      <c r="C8" s="640" t="s">
        <v>2298</v>
      </c>
      <c r="D8" s="129" t="s">
        <v>24</v>
      </c>
      <c r="E8" s="641">
        <v>32</v>
      </c>
      <c r="F8" s="129"/>
      <c r="G8" s="642">
        <v>140</v>
      </c>
      <c r="H8" s="641">
        <v>3.65</v>
      </c>
      <c r="I8" s="641">
        <v>110254</v>
      </c>
      <c r="J8" s="641" t="s">
        <v>2296</v>
      </c>
      <c r="K8" s="292">
        <v>49.75</v>
      </c>
      <c r="L8" s="292">
        <f t="shared" ref="L8:L51" si="1">SUM(K8+2.5)</f>
        <v>52.25</v>
      </c>
      <c r="M8" s="643">
        <v>7.61</v>
      </c>
      <c r="N8" s="644">
        <v>1.6368</v>
      </c>
      <c r="O8" s="292">
        <f t="shared" si="0"/>
        <v>12.456048000000001</v>
      </c>
      <c r="P8" s="364"/>
      <c r="Q8" s="292">
        <f>SUM(O8)</f>
        <v>12.456048000000001</v>
      </c>
      <c r="R8" s="292">
        <v>0</v>
      </c>
      <c r="S8" s="129"/>
    </row>
    <row r="9" spans="1:19" ht="15" x14ac:dyDescent="0.3">
      <c r="A9" s="128" t="s">
        <v>2293</v>
      </c>
      <c r="B9" s="128" t="s">
        <v>2299</v>
      </c>
      <c r="C9" s="640" t="s">
        <v>2300</v>
      </c>
      <c r="D9" s="129" t="s">
        <v>24</v>
      </c>
      <c r="E9" s="641">
        <v>32</v>
      </c>
      <c r="F9" s="129"/>
      <c r="G9" s="642">
        <v>277</v>
      </c>
      <c r="H9" s="641">
        <v>1.85</v>
      </c>
      <c r="I9" s="641">
        <v>100046</v>
      </c>
      <c r="J9" s="641" t="s">
        <v>2301</v>
      </c>
      <c r="K9" s="292">
        <v>59.12</v>
      </c>
      <c r="L9" s="292">
        <f t="shared" si="1"/>
        <v>61.62</v>
      </c>
      <c r="M9" s="643">
        <v>21.29</v>
      </c>
      <c r="N9" s="644">
        <v>0.75790000000000002</v>
      </c>
      <c r="O9" s="292">
        <f t="shared" si="0"/>
        <v>16.135691000000001</v>
      </c>
      <c r="P9" s="364"/>
      <c r="Q9" s="292">
        <f t="shared" ref="Q9:Q67" si="2">SUM(O9)</f>
        <v>16.135691000000001</v>
      </c>
      <c r="R9" s="292">
        <v>0</v>
      </c>
      <c r="S9" s="129"/>
    </row>
    <row r="10" spans="1:19" ht="15" x14ac:dyDescent="0.3">
      <c r="A10" s="128"/>
      <c r="B10" s="128"/>
      <c r="C10" s="640"/>
      <c r="D10" s="129" t="s">
        <v>24</v>
      </c>
      <c r="E10" s="641"/>
      <c r="F10" s="129"/>
      <c r="G10" s="642"/>
      <c r="H10" s="641"/>
      <c r="I10" s="641">
        <v>110254</v>
      </c>
      <c r="J10" s="641" t="s">
        <v>2296</v>
      </c>
      <c r="K10" s="292"/>
      <c r="L10" s="292"/>
      <c r="M10" s="643">
        <v>5.37</v>
      </c>
      <c r="N10" s="644">
        <v>1.6368</v>
      </c>
      <c r="O10" s="292">
        <f t="shared" si="0"/>
        <v>8.7896160000000005</v>
      </c>
      <c r="P10" s="364"/>
      <c r="Q10" s="292">
        <f t="shared" si="2"/>
        <v>8.7896160000000005</v>
      </c>
      <c r="R10" s="292">
        <v>0</v>
      </c>
      <c r="S10" s="129"/>
    </row>
    <row r="11" spans="1:19" ht="15" x14ac:dyDescent="0.3">
      <c r="A11" s="128" t="s">
        <v>2293</v>
      </c>
      <c r="B11" s="128" t="s">
        <v>2302</v>
      </c>
      <c r="C11" s="640" t="s">
        <v>2303</v>
      </c>
      <c r="D11" s="129" t="s">
        <v>24</v>
      </c>
      <c r="E11" s="641">
        <v>32</v>
      </c>
      <c r="F11" s="129"/>
      <c r="G11" s="642">
        <v>301</v>
      </c>
      <c r="H11" s="641">
        <v>1.7</v>
      </c>
      <c r="I11" s="641">
        <v>100046</v>
      </c>
      <c r="J11" s="641" t="s">
        <v>2301</v>
      </c>
      <c r="K11" s="292">
        <v>58.43</v>
      </c>
      <c r="L11" s="292">
        <f t="shared" si="1"/>
        <v>60.93</v>
      </c>
      <c r="M11" s="643">
        <v>11.29</v>
      </c>
      <c r="N11" s="644">
        <v>1.6368</v>
      </c>
      <c r="O11" s="292">
        <f t="shared" si="0"/>
        <v>18.479471999999998</v>
      </c>
      <c r="P11" s="364"/>
      <c r="Q11" s="292">
        <f t="shared" si="2"/>
        <v>18.479471999999998</v>
      </c>
      <c r="R11" s="292">
        <v>0</v>
      </c>
      <c r="S11" s="129"/>
    </row>
    <row r="12" spans="1:19" ht="15" x14ac:dyDescent="0.3">
      <c r="A12" s="128"/>
      <c r="B12" s="128"/>
      <c r="C12" s="640"/>
      <c r="D12" s="129" t="s">
        <v>24</v>
      </c>
      <c r="E12" s="641"/>
      <c r="F12" s="129"/>
      <c r="G12" s="642"/>
      <c r="H12" s="641"/>
      <c r="I12" s="641">
        <v>110254</v>
      </c>
      <c r="J12" s="641" t="s">
        <v>2296</v>
      </c>
      <c r="K12" s="292"/>
      <c r="L12" s="292"/>
      <c r="M12" s="643">
        <v>5.64</v>
      </c>
      <c r="N12" s="644">
        <v>0.75790000000000002</v>
      </c>
      <c r="O12" s="292">
        <f t="shared" si="0"/>
        <v>4.2745559999999996</v>
      </c>
      <c r="P12" s="364"/>
      <c r="Q12" s="292">
        <f t="shared" si="2"/>
        <v>4.2745559999999996</v>
      </c>
      <c r="R12" s="292">
        <v>0</v>
      </c>
      <c r="S12" s="129"/>
    </row>
    <row r="13" spans="1:19" ht="15" x14ac:dyDescent="0.3">
      <c r="A13" s="128" t="s">
        <v>2293</v>
      </c>
      <c r="B13" s="128" t="s">
        <v>2304</v>
      </c>
      <c r="C13" s="640" t="s">
        <v>2305</v>
      </c>
      <c r="D13" s="129" t="s">
        <v>24</v>
      </c>
      <c r="E13" s="641">
        <v>19.399999999999999</v>
      </c>
      <c r="F13" s="129"/>
      <c r="G13" s="642">
        <v>54</v>
      </c>
      <c r="H13" s="641">
        <v>5.75</v>
      </c>
      <c r="I13" s="641">
        <v>110254</v>
      </c>
      <c r="J13" s="641" t="s">
        <v>2296</v>
      </c>
      <c r="K13" s="292">
        <v>29.96</v>
      </c>
      <c r="L13" s="292">
        <f t="shared" si="1"/>
        <v>32.46</v>
      </c>
      <c r="M13" s="643">
        <v>2.94</v>
      </c>
      <c r="N13" s="644">
        <v>1.6368</v>
      </c>
      <c r="O13" s="292">
        <f t="shared" si="0"/>
        <v>4.8121919999999996</v>
      </c>
      <c r="P13" s="364"/>
      <c r="Q13" s="292">
        <f t="shared" si="2"/>
        <v>4.8121919999999996</v>
      </c>
      <c r="R13" s="292">
        <v>0</v>
      </c>
      <c r="S13" s="129"/>
    </row>
    <row r="14" spans="1:19" ht="15" x14ac:dyDescent="0.3">
      <c r="A14" s="128" t="s">
        <v>2293</v>
      </c>
      <c r="B14" s="128" t="s">
        <v>2306</v>
      </c>
      <c r="C14" s="640" t="s">
        <v>2307</v>
      </c>
      <c r="D14" s="129" t="s">
        <v>24</v>
      </c>
      <c r="E14" s="641">
        <v>19.399999999999999</v>
      </c>
      <c r="F14" s="129"/>
      <c r="G14" s="642">
        <v>54</v>
      </c>
      <c r="H14" s="641">
        <v>5.75</v>
      </c>
      <c r="I14" s="641">
        <v>110254</v>
      </c>
      <c r="J14" s="641" t="s">
        <v>2296</v>
      </c>
      <c r="K14" s="292">
        <v>32.659999999999997</v>
      </c>
      <c r="L14" s="292">
        <f t="shared" si="1"/>
        <v>35.159999999999997</v>
      </c>
      <c r="M14" s="643">
        <v>2.94</v>
      </c>
      <c r="N14" s="644">
        <v>1.6368</v>
      </c>
      <c r="O14" s="292">
        <f t="shared" ref="O14:O20" si="3">SUM(M14*N14)</f>
        <v>4.8121919999999996</v>
      </c>
      <c r="P14" s="364"/>
      <c r="Q14" s="292">
        <f t="shared" si="2"/>
        <v>4.8121919999999996</v>
      </c>
      <c r="R14" s="292">
        <v>0</v>
      </c>
      <c r="S14" s="129"/>
    </row>
    <row r="15" spans="1:19" ht="15" x14ac:dyDescent="0.3">
      <c r="A15" s="128" t="s">
        <v>2293</v>
      </c>
      <c r="B15" s="128" t="s">
        <v>2308</v>
      </c>
      <c r="C15" s="640" t="s">
        <v>2309</v>
      </c>
      <c r="D15" s="129" t="s">
        <v>24</v>
      </c>
      <c r="E15" s="641">
        <v>19.399999999999999</v>
      </c>
      <c r="F15" s="129"/>
      <c r="G15" s="642">
        <v>54</v>
      </c>
      <c r="H15" s="641">
        <v>5.75</v>
      </c>
      <c r="I15" s="641">
        <v>110254</v>
      </c>
      <c r="J15" s="641" t="s">
        <v>2296</v>
      </c>
      <c r="K15" s="292">
        <v>29.96</v>
      </c>
      <c r="L15" s="292">
        <f t="shared" si="1"/>
        <v>32.46</v>
      </c>
      <c r="M15" s="643">
        <v>2.94</v>
      </c>
      <c r="N15" s="644">
        <v>1.6368</v>
      </c>
      <c r="O15" s="292">
        <f t="shared" si="3"/>
        <v>4.8121919999999996</v>
      </c>
      <c r="P15" s="364"/>
      <c r="Q15" s="292">
        <f t="shared" si="2"/>
        <v>4.8121919999999996</v>
      </c>
      <c r="R15" s="292">
        <v>0</v>
      </c>
      <c r="S15" s="129"/>
    </row>
    <row r="16" spans="1:19" ht="15" x14ac:dyDescent="0.3">
      <c r="A16" s="128" t="s">
        <v>2293</v>
      </c>
      <c r="B16" s="128" t="s">
        <v>2310</v>
      </c>
      <c r="C16" s="640" t="s">
        <v>2311</v>
      </c>
      <c r="D16" s="129" t="s">
        <v>24</v>
      </c>
      <c r="E16" s="641">
        <v>19.399999999999999</v>
      </c>
      <c r="F16" s="129"/>
      <c r="G16" s="642">
        <v>54</v>
      </c>
      <c r="H16" s="641">
        <v>5.75</v>
      </c>
      <c r="I16" s="641">
        <v>110254</v>
      </c>
      <c r="J16" s="641" t="s">
        <v>2296</v>
      </c>
      <c r="K16" s="292">
        <v>32.659999999999997</v>
      </c>
      <c r="L16" s="292">
        <f t="shared" si="1"/>
        <v>35.159999999999997</v>
      </c>
      <c r="M16" s="643">
        <v>2.94</v>
      </c>
      <c r="N16" s="644">
        <v>1.6368</v>
      </c>
      <c r="O16" s="292">
        <f t="shared" si="3"/>
        <v>4.8121919999999996</v>
      </c>
      <c r="P16" s="364"/>
      <c r="Q16" s="292">
        <f t="shared" si="2"/>
        <v>4.8121919999999996</v>
      </c>
      <c r="R16" s="292">
        <v>0</v>
      </c>
      <c r="S16" s="129"/>
    </row>
    <row r="17" spans="1:19" ht="15" x14ac:dyDescent="0.3">
      <c r="A17" s="128" t="s">
        <v>2293</v>
      </c>
      <c r="B17" s="128" t="s">
        <v>2312</v>
      </c>
      <c r="C17" s="640" t="s">
        <v>2313</v>
      </c>
      <c r="D17" s="129" t="s">
        <v>24</v>
      </c>
      <c r="E17" s="641">
        <v>11.1</v>
      </c>
      <c r="F17" s="129"/>
      <c r="G17" s="642">
        <v>54</v>
      </c>
      <c r="H17" s="641">
        <v>3.3</v>
      </c>
      <c r="I17" s="641">
        <v>110254</v>
      </c>
      <c r="J17" s="641" t="s">
        <v>2296</v>
      </c>
      <c r="K17" s="292">
        <v>24.95</v>
      </c>
      <c r="L17" s="292">
        <f t="shared" si="1"/>
        <v>27.45</v>
      </c>
      <c r="M17" s="643">
        <v>1.47</v>
      </c>
      <c r="N17" s="644">
        <v>1.6368</v>
      </c>
      <c r="O17" s="292">
        <f t="shared" si="3"/>
        <v>2.4060959999999998</v>
      </c>
      <c r="P17" s="364"/>
      <c r="Q17" s="292">
        <f t="shared" si="2"/>
        <v>2.4060959999999998</v>
      </c>
      <c r="R17" s="292">
        <v>0</v>
      </c>
      <c r="S17" s="129"/>
    </row>
    <row r="18" spans="1:19" ht="15" x14ac:dyDescent="0.3">
      <c r="A18" s="128" t="s">
        <v>2293</v>
      </c>
      <c r="B18" s="128" t="s">
        <v>2306</v>
      </c>
      <c r="C18" s="640" t="s">
        <v>2314</v>
      </c>
      <c r="D18" s="129" t="s">
        <v>24</v>
      </c>
      <c r="E18" s="641">
        <v>11.1</v>
      </c>
      <c r="F18" s="129"/>
      <c r="G18" s="642">
        <v>54</v>
      </c>
      <c r="H18" s="641">
        <v>3.3</v>
      </c>
      <c r="I18" s="641">
        <v>110254</v>
      </c>
      <c r="J18" s="641" t="s">
        <v>2296</v>
      </c>
      <c r="K18" s="292">
        <v>27.65</v>
      </c>
      <c r="L18" s="292">
        <f t="shared" si="1"/>
        <v>30.15</v>
      </c>
      <c r="M18" s="643">
        <v>1.47</v>
      </c>
      <c r="N18" s="644">
        <v>1.6368</v>
      </c>
      <c r="O18" s="292">
        <f t="shared" si="3"/>
        <v>2.4060959999999998</v>
      </c>
      <c r="P18" s="364"/>
      <c r="Q18" s="292">
        <f t="shared" si="2"/>
        <v>2.4060959999999998</v>
      </c>
      <c r="R18" s="292">
        <v>0</v>
      </c>
      <c r="S18" s="129"/>
    </row>
    <row r="19" spans="1:19" ht="15" x14ac:dyDescent="0.3">
      <c r="A19" s="128" t="s">
        <v>2293</v>
      </c>
      <c r="B19" s="128" t="s">
        <v>2308</v>
      </c>
      <c r="C19" s="640" t="s">
        <v>2315</v>
      </c>
      <c r="D19" s="129" t="s">
        <v>24</v>
      </c>
      <c r="E19" s="641">
        <v>11.1</v>
      </c>
      <c r="F19" s="129"/>
      <c r="G19" s="642">
        <v>54</v>
      </c>
      <c r="H19" s="641">
        <v>3.3</v>
      </c>
      <c r="I19" s="641">
        <v>110254</v>
      </c>
      <c r="J19" s="641" t="s">
        <v>2296</v>
      </c>
      <c r="K19" s="292">
        <v>25</v>
      </c>
      <c r="L19" s="292">
        <f t="shared" si="1"/>
        <v>27.5</v>
      </c>
      <c r="M19" s="643">
        <v>1.47</v>
      </c>
      <c r="N19" s="644">
        <v>1.6368</v>
      </c>
      <c r="O19" s="292">
        <f t="shared" si="3"/>
        <v>2.4060959999999998</v>
      </c>
      <c r="P19" s="364"/>
      <c r="Q19" s="292">
        <f t="shared" si="2"/>
        <v>2.4060959999999998</v>
      </c>
      <c r="R19" s="292">
        <v>0</v>
      </c>
      <c r="S19" s="129"/>
    </row>
    <row r="20" spans="1:19" ht="15" x14ac:dyDescent="0.3">
      <c r="A20" s="128" t="s">
        <v>2293</v>
      </c>
      <c r="B20" s="128" t="s">
        <v>2310</v>
      </c>
      <c r="C20" s="640" t="s">
        <v>2316</v>
      </c>
      <c r="D20" s="129" t="s">
        <v>24</v>
      </c>
      <c r="E20" s="641">
        <v>11.1</v>
      </c>
      <c r="F20" s="129"/>
      <c r="G20" s="642">
        <v>54</v>
      </c>
      <c r="H20" s="641">
        <v>3.3</v>
      </c>
      <c r="I20" s="641">
        <v>110254</v>
      </c>
      <c r="J20" s="641" t="s">
        <v>2296</v>
      </c>
      <c r="K20" s="292">
        <v>27.7</v>
      </c>
      <c r="L20" s="292">
        <f t="shared" si="1"/>
        <v>30.2</v>
      </c>
      <c r="M20" s="643">
        <v>1.47</v>
      </c>
      <c r="N20" s="644">
        <v>1.6368</v>
      </c>
      <c r="O20" s="292">
        <f t="shared" si="3"/>
        <v>2.4060959999999998</v>
      </c>
      <c r="P20" s="364"/>
      <c r="Q20" s="292">
        <f t="shared" si="2"/>
        <v>2.4060959999999998</v>
      </c>
      <c r="R20" s="292">
        <v>0</v>
      </c>
      <c r="S20" s="129"/>
    </row>
    <row r="21" spans="1:19" ht="15" x14ac:dyDescent="0.3">
      <c r="A21" s="128" t="s">
        <v>2293</v>
      </c>
      <c r="B21" s="128" t="s">
        <v>2317</v>
      </c>
      <c r="C21" s="640" t="s">
        <v>2318</v>
      </c>
      <c r="D21" s="129" t="s">
        <v>24</v>
      </c>
      <c r="E21" s="641">
        <v>11.3</v>
      </c>
      <c r="F21" s="129"/>
      <c r="G21" s="642">
        <v>54</v>
      </c>
      <c r="H21" s="641">
        <v>3.35</v>
      </c>
      <c r="I21" s="641">
        <v>100046</v>
      </c>
      <c r="J21" s="641" t="s">
        <v>2301</v>
      </c>
      <c r="K21" s="292">
        <v>31.5</v>
      </c>
      <c r="L21" s="292">
        <f t="shared" si="1"/>
        <v>34</v>
      </c>
      <c r="M21" s="643">
        <v>4.1500000000000004</v>
      </c>
      <c r="N21" s="644">
        <v>0.75790000000000002</v>
      </c>
      <c r="O21" s="292">
        <f t="shared" ref="O21:O67" si="4">SUM(M21*N21)</f>
        <v>3.1452850000000003</v>
      </c>
      <c r="P21" s="364"/>
      <c r="Q21" s="292">
        <f t="shared" si="2"/>
        <v>3.1452850000000003</v>
      </c>
      <c r="R21" s="292">
        <v>0</v>
      </c>
      <c r="S21" s="129"/>
    </row>
    <row r="22" spans="1:19" ht="15" x14ac:dyDescent="0.3">
      <c r="A22" s="128"/>
      <c r="B22" s="128"/>
      <c r="C22" s="640"/>
      <c r="D22" s="129" t="s">
        <v>24</v>
      </c>
      <c r="E22" s="641"/>
      <c r="F22" s="129"/>
      <c r="G22" s="642"/>
      <c r="H22" s="641"/>
      <c r="I22" s="641">
        <v>110254</v>
      </c>
      <c r="J22" s="641" t="s">
        <v>2296</v>
      </c>
      <c r="K22" s="292"/>
      <c r="L22" s="292"/>
      <c r="M22" s="643">
        <v>1.05</v>
      </c>
      <c r="N22" s="644">
        <v>1.6368</v>
      </c>
      <c r="O22" s="292">
        <f t="shared" si="4"/>
        <v>1.7186400000000002</v>
      </c>
      <c r="P22" s="364"/>
      <c r="Q22" s="292">
        <f t="shared" si="2"/>
        <v>1.7186400000000002</v>
      </c>
      <c r="R22" s="292">
        <v>0</v>
      </c>
      <c r="S22" s="129"/>
    </row>
    <row r="23" spans="1:19" ht="15" x14ac:dyDescent="0.3">
      <c r="A23" s="128" t="s">
        <v>2293</v>
      </c>
      <c r="B23" s="128" t="s">
        <v>2319</v>
      </c>
      <c r="C23" s="640" t="s">
        <v>2320</v>
      </c>
      <c r="D23" s="129" t="s">
        <v>24</v>
      </c>
      <c r="E23" s="641">
        <v>11.3</v>
      </c>
      <c r="F23" s="129"/>
      <c r="G23" s="642">
        <v>54</v>
      </c>
      <c r="H23" s="641">
        <v>3.35</v>
      </c>
      <c r="I23" s="641">
        <v>100046</v>
      </c>
      <c r="J23" s="641" t="s">
        <v>2301</v>
      </c>
      <c r="K23" s="292">
        <v>33.39</v>
      </c>
      <c r="L23" s="292">
        <f t="shared" si="1"/>
        <v>35.89</v>
      </c>
      <c r="M23" s="643">
        <v>4.1500000000000004</v>
      </c>
      <c r="N23" s="644">
        <v>0.75790000000000002</v>
      </c>
      <c r="O23" s="292">
        <f t="shared" si="4"/>
        <v>3.1452850000000003</v>
      </c>
      <c r="P23" s="364"/>
      <c r="Q23" s="292">
        <f t="shared" si="2"/>
        <v>3.1452850000000003</v>
      </c>
      <c r="R23" s="292">
        <v>0</v>
      </c>
      <c r="S23" s="129"/>
    </row>
    <row r="24" spans="1:19" ht="15" x14ac:dyDescent="0.3">
      <c r="A24" s="128"/>
      <c r="B24" s="128"/>
      <c r="C24" s="640"/>
      <c r="D24" s="129" t="s">
        <v>24</v>
      </c>
      <c r="E24" s="641"/>
      <c r="F24" s="129"/>
      <c r="G24" s="642"/>
      <c r="H24" s="641"/>
      <c r="I24" s="641">
        <v>110254</v>
      </c>
      <c r="J24" s="641" t="s">
        <v>2296</v>
      </c>
      <c r="K24" s="292"/>
      <c r="L24" s="292"/>
      <c r="M24" s="643">
        <v>1.05</v>
      </c>
      <c r="N24" s="644">
        <v>1.6368</v>
      </c>
      <c r="O24" s="292">
        <f t="shared" si="4"/>
        <v>1.7186400000000002</v>
      </c>
      <c r="P24" s="364"/>
      <c r="Q24" s="292">
        <f t="shared" si="2"/>
        <v>1.7186400000000002</v>
      </c>
      <c r="R24" s="292">
        <v>0</v>
      </c>
      <c r="S24" s="129"/>
    </row>
    <row r="25" spans="1:19" ht="15" x14ac:dyDescent="0.3">
      <c r="A25" s="128" t="s">
        <v>2293</v>
      </c>
      <c r="B25" s="128" t="s">
        <v>2321</v>
      </c>
      <c r="C25" s="640" t="s">
        <v>2322</v>
      </c>
      <c r="D25" s="129" t="s">
        <v>24</v>
      </c>
      <c r="E25" s="641">
        <v>10.63</v>
      </c>
      <c r="F25" s="129"/>
      <c r="G25" s="642">
        <v>54</v>
      </c>
      <c r="H25" s="641">
        <v>3.15</v>
      </c>
      <c r="I25" s="641">
        <v>100046</v>
      </c>
      <c r="J25" s="641" t="s">
        <v>2301</v>
      </c>
      <c r="K25" s="292">
        <v>28.28</v>
      </c>
      <c r="L25" s="292">
        <f t="shared" si="1"/>
        <v>30.78</v>
      </c>
      <c r="M25" s="643">
        <v>2.2999999999999998</v>
      </c>
      <c r="N25" s="644">
        <v>0.75790000000000002</v>
      </c>
      <c r="O25" s="292">
        <f t="shared" si="4"/>
        <v>1.7431699999999999</v>
      </c>
      <c r="P25" s="364"/>
      <c r="Q25" s="292">
        <f t="shared" si="2"/>
        <v>1.7431699999999999</v>
      </c>
      <c r="R25" s="292">
        <v>0</v>
      </c>
      <c r="S25" s="129"/>
    </row>
    <row r="26" spans="1:19" ht="15" x14ac:dyDescent="0.3">
      <c r="A26" s="128"/>
      <c r="B26" s="128"/>
      <c r="C26" s="640"/>
      <c r="D26" s="129" t="s">
        <v>24</v>
      </c>
      <c r="E26" s="641"/>
      <c r="F26" s="129"/>
      <c r="G26" s="642"/>
      <c r="H26" s="641"/>
      <c r="I26" s="641">
        <v>110254</v>
      </c>
      <c r="J26" s="641" t="s">
        <v>2296</v>
      </c>
      <c r="K26" s="292"/>
      <c r="L26" s="292"/>
      <c r="M26" s="643">
        <v>1.1499999999999999</v>
      </c>
      <c r="N26" s="644">
        <v>1.6368</v>
      </c>
      <c r="O26" s="292">
        <f t="shared" si="4"/>
        <v>1.88232</v>
      </c>
      <c r="P26" s="364"/>
      <c r="Q26" s="292">
        <f t="shared" si="2"/>
        <v>1.88232</v>
      </c>
      <c r="R26" s="292">
        <v>0</v>
      </c>
      <c r="S26" s="129"/>
    </row>
    <row r="27" spans="1:19" ht="15" x14ac:dyDescent="0.3">
      <c r="A27" s="128" t="s">
        <v>2293</v>
      </c>
      <c r="B27" s="128" t="s">
        <v>2323</v>
      </c>
      <c r="C27" s="640" t="s">
        <v>2324</v>
      </c>
      <c r="D27" s="129" t="s">
        <v>24</v>
      </c>
      <c r="E27" s="641">
        <v>10.63</v>
      </c>
      <c r="F27" s="129"/>
      <c r="G27" s="642">
        <v>54</v>
      </c>
      <c r="H27" s="641">
        <v>3.15</v>
      </c>
      <c r="I27" s="641">
        <v>100046</v>
      </c>
      <c r="J27" s="641" t="s">
        <v>2301</v>
      </c>
      <c r="K27" s="292">
        <v>30.98</v>
      </c>
      <c r="L27" s="292">
        <f t="shared" si="1"/>
        <v>33.480000000000004</v>
      </c>
      <c r="M27" s="643">
        <v>2.2999999999999998</v>
      </c>
      <c r="N27" s="644">
        <v>0.75790000000000002</v>
      </c>
      <c r="O27" s="292">
        <f t="shared" si="4"/>
        <v>1.7431699999999999</v>
      </c>
      <c r="P27" s="364"/>
      <c r="Q27" s="292">
        <f t="shared" si="2"/>
        <v>1.7431699999999999</v>
      </c>
      <c r="R27" s="292">
        <v>0</v>
      </c>
      <c r="S27" s="129"/>
    </row>
    <row r="28" spans="1:19" ht="15" x14ac:dyDescent="0.3">
      <c r="A28" s="128"/>
      <c r="B28" s="128"/>
      <c r="C28" s="640"/>
      <c r="D28" s="129" t="s">
        <v>24</v>
      </c>
      <c r="E28" s="641"/>
      <c r="F28" s="129"/>
      <c r="G28" s="642"/>
      <c r="H28" s="641"/>
      <c r="I28" s="641">
        <v>110254</v>
      </c>
      <c r="J28" s="641" t="s">
        <v>2296</v>
      </c>
      <c r="K28" s="292"/>
      <c r="L28" s="292"/>
      <c r="M28" s="643">
        <v>1.1499999999999999</v>
      </c>
      <c r="N28" s="644">
        <v>1.6368</v>
      </c>
      <c r="O28" s="292">
        <f t="shared" si="4"/>
        <v>1.88232</v>
      </c>
      <c r="P28" s="364"/>
      <c r="Q28" s="292">
        <f t="shared" si="2"/>
        <v>1.88232</v>
      </c>
      <c r="R28" s="292">
        <v>0</v>
      </c>
      <c r="S28" s="129"/>
    </row>
    <row r="29" spans="1:19" ht="15" x14ac:dyDescent="0.3">
      <c r="A29" s="128" t="s">
        <v>2293</v>
      </c>
      <c r="B29" s="128" t="s">
        <v>2325</v>
      </c>
      <c r="C29" s="640" t="s">
        <v>2326</v>
      </c>
      <c r="D29" s="129" t="s">
        <v>24</v>
      </c>
      <c r="E29" s="641">
        <v>10.8</v>
      </c>
      <c r="F29" s="129"/>
      <c r="G29" s="642">
        <v>54</v>
      </c>
      <c r="H29" s="641">
        <v>3.2</v>
      </c>
      <c r="I29" s="641">
        <v>100046</v>
      </c>
      <c r="J29" s="641" t="s">
        <v>2301</v>
      </c>
      <c r="K29" s="292">
        <v>27.99</v>
      </c>
      <c r="L29" s="292">
        <f t="shared" si="1"/>
        <v>30.49</v>
      </c>
      <c r="M29" s="643">
        <v>2.0299999999999998</v>
      </c>
      <c r="N29" s="644">
        <v>0.75790000000000002</v>
      </c>
      <c r="O29" s="292">
        <f t="shared" si="4"/>
        <v>1.5385369999999998</v>
      </c>
      <c r="P29" s="364"/>
      <c r="Q29" s="292">
        <f t="shared" si="2"/>
        <v>1.5385369999999998</v>
      </c>
      <c r="R29" s="292">
        <v>0</v>
      </c>
      <c r="S29" s="129"/>
    </row>
    <row r="30" spans="1:19" ht="15" x14ac:dyDescent="0.3">
      <c r="A30" s="128"/>
      <c r="B30" s="128"/>
      <c r="C30" s="640"/>
      <c r="D30" s="129" t="s">
        <v>24</v>
      </c>
      <c r="E30" s="641"/>
      <c r="F30" s="129"/>
      <c r="G30" s="642"/>
      <c r="H30" s="641"/>
      <c r="I30" s="641">
        <v>110254</v>
      </c>
      <c r="J30" s="641" t="s">
        <v>2296</v>
      </c>
      <c r="K30" s="292"/>
      <c r="L30" s="292"/>
      <c r="M30" s="643">
        <v>1.02</v>
      </c>
      <c r="N30" s="644">
        <v>1.6368</v>
      </c>
      <c r="O30" s="292">
        <f t="shared" si="4"/>
        <v>1.6695360000000001</v>
      </c>
      <c r="P30" s="364"/>
      <c r="Q30" s="292">
        <f t="shared" si="2"/>
        <v>1.6695360000000001</v>
      </c>
      <c r="R30" s="292">
        <v>0</v>
      </c>
      <c r="S30" s="129"/>
    </row>
    <row r="31" spans="1:19" ht="15" x14ac:dyDescent="0.3">
      <c r="A31" s="128" t="s">
        <v>2293</v>
      </c>
      <c r="B31" s="128" t="s">
        <v>2327</v>
      </c>
      <c r="C31" s="640" t="s">
        <v>2328</v>
      </c>
      <c r="D31" s="129" t="s">
        <v>24</v>
      </c>
      <c r="E31" s="641">
        <v>10.8</v>
      </c>
      <c r="F31" s="129"/>
      <c r="G31" s="642">
        <v>54</v>
      </c>
      <c r="H31" s="641">
        <v>3.2</v>
      </c>
      <c r="I31" s="641">
        <v>100046</v>
      </c>
      <c r="J31" s="641" t="s">
        <v>2301</v>
      </c>
      <c r="K31" s="292">
        <v>30.69</v>
      </c>
      <c r="L31" s="292">
        <f t="shared" si="1"/>
        <v>33.19</v>
      </c>
      <c r="M31" s="643">
        <v>2.0299999999999998</v>
      </c>
      <c r="N31" s="644">
        <v>0.75790000000000002</v>
      </c>
      <c r="O31" s="292">
        <f t="shared" si="4"/>
        <v>1.5385369999999998</v>
      </c>
      <c r="P31" s="364"/>
      <c r="Q31" s="292">
        <f t="shared" si="2"/>
        <v>1.5385369999999998</v>
      </c>
      <c r="R31" s="292">
        <v>0</v>
      </c>
      <c r="S31" s="129"/>
    </row>
    <row r="32" spans="1:19" ht="15" x14ac:dyDescent="0.3">
      <c r="A32" s="128"/>
      <c r="B32" s="128"/>
      <c r="C32" s="640"/>
      <c r="D32" s="129" t="s">
        <v>24</v>
      </c>
      <c r="E32" s="641"/>
      <c r="F32" s="129"/>
      <c r="G32" s="642"/>
      <c r="H32" s="641"/>
      <c r="I32" s="641">
        <v>110254</v>
      </c>
      <c r="J32" s="641" t="s">
        <v>2296</v>
      </c>
      <c r="K32" s="292"/>
      <c r="L32" s="292"/>
      <c r="M32" s="643">
        <v>1.02</v>
      </c>
      <c r="N32" s="644">
        <v>1.6368</v>
      </c>
      <c r="O32" s="292">
        <f t="shared" si="4"/>
        <v>1.6695360000000001</v>
      </c>
      <c r="P32" s="364"/>
      <c r="Q32" s="292">
        <f t="shared" si="2"/>
        <v>1.6695360000000001</v>
      </c>
      <c r="R32" s="292">
        <v>0</v>
      </c>
      <c r="S32" s="129"/>
    </row>
    <row r="33" spans="1:19" ht="15" x14ac:dyDescent="0.3">
      <c r="A33" s="128" t="s">
        <v>2293</v>
      </c>
      <c r="B33" s="128" t="s">
        <v>2329</v>
      </c>
      <c r="C33" s="640" t="s">
        <v>2330</v>
      </c>
      <c r="D33" s="129" t="s">
        <v>24</v>
      </c>
      <c r="E33" s="641">
        <v>10.65</v>
      </c>
      <c r="F33" s="129"/>
      <c r="G33" s="642">
        <v>40</v>
      </c>
      <c r="H33" s="641">
        <v>4.26</v>
      </c>
      <c r="I33" s="641">
        <v>110254</v>
      </c>
      <c r="J33" s="641" t="s">
        <v>2296</v>
      </c>
      <c r="K33" s="292">
        <v>28.98</v>
      </c>
      <c r="L33" s="292">
        <f t="shared" si="1"/>
        <v>31.48</v>
      </c>
      <c r="M33" s="643">
        <v>5.0199999999999996</v>
      </c>
      <c r="N33" s="644">
        <v>1.6368</v>
      </c>
      <c r="O33" s="292">
        <f t="shared" si="4"/>
        <v>8.2167359999999992</v>
      </c>
      <c r="P33" s="364"/>
      <c r="Q33" s="292">
        <f t="shared" si="2"/>
        <v>8.2167359999999992</v>
      </c>
      <c r="R33" s="292">
        <v>0</v>
      </c>
      <c r="S33" s="129"/>
    </row>
    <row r="34" spans="1:19" ht="15" x14ac:dyDescent="0.3">
      <c r="A34" s="128" t="s">
        <v>2293</v>
      </c>
      <c r="B34" s="128" t="s">
        <v>2331</v>
      </c>
      <c r="C34" s="640" t="s">
        <v>2332</v>
      </c>
      <c r="D34" s="129" t="s">
        <v>24</v>
      </c>
      <c r="E34" s="641">
        <v>12.82</v>
      </c>
      <c r="F34" s="129"/>
      <c r="G34" s="642">
        <v>40</v>
      </c>
      <c r="H34" s="641">
        <v>5.13</v>
      </c>
      <c r="I34" s="641">
        <v>110254</v>
      </c>
      <c r="J34" s="641" t="s">
        <v>2296</v>
      </c>
      <c r="K34" s="292">
        <v>30.73</v>
      </c>
      <c r="L34" s="292">
        <f t="shared" si="1"/>
        <v>33.230000000000004</v>
      </c>
      <c r="M34" s="643">
        <v>5.0199999999999996</v>
      </c>
      <c r="N34" s="644">
        <v>1.6368</v>
      </c>
      <c r="O34" s="292">
        <f t="shared" si="4"/>
        <v>8.2167359999999992</v>
      </c>
      <c r="P34" s="364"/>
      <c r="Q34" s="292">
        <f t="shared" si="2"/>
        <v>8.2167359999999992</v>
      </c>
      <c r="R34" s="292">
        <v>0</v>
      </c>
      <c r="S34" s="129"/>
    </row>
    <row r="35" spans="1:19" ht="15" x14ac:dyDescent="0.3">
      <c r="A35" s="128" t="s">
        <v>2293</v>
      </c>
      <c r="B35" s="128" t="s">
        <v>2333</v>
      </c>
      <c r="C35" s="640" t="s">
        <v>2334</v>
      </c>
      <c r="D35" s="129" t="s">
        <v>24</v>
      </c>
      <c r="E35" s="641">
        <v>19.399999999999999</v>
      </c>
      <c r="F35" s="129"/>
      <c r="G35" s="642">
        <v>54</v>
      </c>
      <c r="H35" s="641">
        <v>5.75</v>
      </c>
      <c r="I35" s="641">
        <v>110254</v>
      </c>
      <c r="J35" s="641" t="s">
        <v>2296</v>
      </c>
      <c r="K35" s="292">
        <v>29.96</v>
      </c>
      <c r="L35" s="292">
        <f t="shared" si="1"/>
        <v>32.46</v>
      </c>
      <c r="M35" s="643">
        <v>2.94</v>
      </c>
      <c r="N35" s="644">
        <v>1.6368</v>
      </c>
      <c r="O35" s="292">
        <f t="shared" si="4"/>
        <v>4.8121919999999996</v>
      </c>
      <c r="P35" s="364"/>
      <c r="Q35" s="292">
        <f t="shared" si="2"/>
        <v>4.8121919999999996</v>
      </c>
      <c r="R35" s="292">
        <v>0</v>
      </c>
      <c r="S35" s="129"/>
    </row>
    <row r="36" spans="1:19" ht="15" x14ac:dyDescent="0.3">
      <c r="A36" s="128" t="s">
        <v>2293</v>
      </c>
      <c r="B36" s="128" t="s">
        <v>2335</v>
      </c>
      <c r="C36" s="640" t="s">
        <v>2336</v>
      </c>
      <c r="D36" s="129" t="s">
        <v>24</v>
      </c>
      <c r="E36" s="641">
        <v>19.399999999999999</v>
      </c>
      <c r="F36" s="129"/>
      <c r="G36" s="642">
        <v>54</v>
      </c>
      <c r="H36" s="641">
        <v>5.75</v>
      </c>
      <c r="I36" s="641">
        <v>110254</v>
      </c>
      <c r="J36" s="641" t="s">
        <v>2296</v>
      </c>
      <c r="K36" s="292">
        <v>32.659999999999997</v>
      </c>
      <c r="L36" s="292">
        <f t="shared" si="1"/>
        <v>35.159999999999997</v>
      </c>
      <c r="M36" s="643">
        <v>2.94</v>
      </c>
      <c r="N36" s="644">
        <v>1.6368</v>
      </c>
      <c r="O36" s="292">
        <f t="shared" si="4"/>
        <v>4.8121919999999996</v>
      </c>
      <c r="P36" s="364"/>
      <c r="Q36" s="292">
        <f t="shared" si="2"/>
        <v>4.8121919999999996</v>
      </c>
      <c r="R36" s="292">
        <v>0</v>
      </c>
      <c r="S36" s="129"/>
    </row>
    <row r="37" spans="1:19" ht="15" x14ac:dyDescent="0.3">
      <c r="A37" s="128" t="s">
        <v>2293</v>
      </c>
      <c r="B37" s="128" t="s">
        <v>2337</v>
      </c>
      <c r="C37" s="640" t="s">
        <v>2338</v>
      </c>
      <c r="D37" s="129" t="s">
        <v>24</v>
      </c>
      <c r="E37" s="641">
        <v>23.63</v>
      </c>
      <c r="F37" s="129"/>
      <c r="G37" s="642">
        <v>54</v>
      </c>
      <c r="H37" s="641">
        <v>7</v>
      </c>
      <c r="I37" s="641">
        <v>110254</v>
      </c>
      <c r="J37" s="641" t="s">
        <v>2296</v>
      </c>
      <c r="K37" s="292">
        <v>33.049999999999997</v>
      </c>
      <c r="L37" s="292">
        <f t="shared" si="1"/>
        <v>35.549999999999997</v>
      </c>
      <c r="M37" s="643">
        <v>2.19</v>
      </c>
      <c r="N37" s="644">
        <v>1.6368</v>
      </c>
      <c r="O37" s="292">
        <f t="shared" si="4"/>
        <v>3.5845919999999998</v>
      </c>
      <c r="P37" s="364"/>
      <c r="Q37" s="292">
        <f t="shared" si="2"/>
        <v>3.5845919999999998</v>
      </c>
      <c r="R37" s="292">
        <v>0</v>
      </c>
      <c r="S37" s="129"/>
    </row>
    <row r="38" spans="1:19" ht="15" x14ac:dyDescent="0.3">
      <c r="A38" s="128" t="s">
        <v>2293</v>
      </c>
      <c r="B38" s="128" t="s">
        <v>2339</v>
      </c>
      <c r="C38" s="640" t="s">
        <v>2340</v>
      </c>
      <c r="D38" s="129" t="s">
        <v>24</v>
      </c>
      <c r="E38" s="641">
        <v>23.63</v>
      </c>
      <c r="F38" s="129"/>
      <c r="G38" s="642">
        <v>54</v>
      </c>
      <c r="H38" s="641">
        <v>7</v>
      </c>
      <c r="I38" s="641">
        <v>110254</v>
      </c>
      <c r="J38" s="641" t="s">
        <v>2296</v>
      </c>
      <c r="K38" s="292">
        <v>35.75</v>
      </c>
      <c r="L38" s="292">
        <f t="shared" si="1"/>
        <v>38.25</v>
      </c>
      <c r="M38" s="643">
        <v>2.19</v>
      </c>
      <c r="N38" s="644">
        <v>1.6368</v>
      </c>
      <c r="O38" s="292">
        <f t="shared" si="4"/>
        <v>3.5845919999999998</v>
      </c>
      <c r="P38" s="364"/>
      <c r="Q38" s="292">
        <f t="shared" si="2"/>
        <v>3.5845919999999998</v>
      </c>
      <c r="R38" s="292">
        <v>0</v>
      </c>
      <c r="S38" s="129"/>
    </row>
    <row r="39" spans="1:19" ht="15" x14ac:dyDescent="0.3">
      <c r="A39" s="128" t="s">
        <v>2293</v>
      </c>
      <c r="B39" s="128" t="s">
        <v>2341</v>
      </c>
      <c r="C39" s="645" t="s">
        <v>2342</v>
      </c>
      <c r="D39" s="129" t="s">
        <v>24</v>
      </c>
      <c r="E39" s="641">
        <v>11.9</v>
      </c>
      <c r="F39" s="129"/>
      <c r="G39" s="642">
        <v>76</v>
      </c>
      <c r="H39" s="641">
        <v>2.65</v>
      </c>
      <c r="I39" s="641">
        <v>110254</v>
      </c>
      <c r="J39" s="641" t="s">
        <v>2296</v>
      </c>
      <c r="K39" s="292">
        <v>31.69</v>
      </c>
      <c r="L39" s="292">
        <f t="shared" si="1"/>
        <v>34.19</v>
      </c>
      <c r="M39" s="643">
        <v>4.75</v>
      </c>
      <c r="N39" s="644">
        <v>1.6368</v>
      </c>
      <c r="O39" s="292">
        <f t="shared" si="4"/>
        <v>7.7747999999999999</v>
      </c>
      <c r="P39" s="364"/>
      <c r="Q39" s="292">
        <f t="shared" si="2"/>
        <v>7.7747999999999999</v>
      </c>
      <c r="R39" s="292">
        <v>0</v>
      </c>
      <c r="S39" s="129"/>
    </row>
    <row r="40" spans="1:19" ht="15" x14ac:dyDescent="0.3">
      <c r="A40" s="128" t="s">
        <v>2293</v>
      </c>
      <c r="B40" s="128" t="s">
        <v>2343</v>
      </c>
      <c r="C40" s="645" t="s">
        <v>2344</v>
      </c>
      <c r="D40" s="129" t="s">
        <v>24</v>
      </c>
      <c r="E40" s="641">
        <v>11.9</v>
      </c>
      <c r="F40" s="129"/>
      <c r="G40" s="642">
        <v>76</v>
      </c>
      <c r="H40" s="641">
        <v>2.65</v>
      </c>
      <c r="I40" s="641">
        <v>110254</v>
      </c>
      <c r="J40" s="641" t="s">
        <v>2296</v>
      </c>
      <c r="K40" s="292">
        <v>35.49</v>
      </c>
      <c r="L40" s="292">
        <f t="shared" si="1"/>
        <v>37.99</v>
      </c>
      <c r="M40" s="643">
        <v>4.75</v>
      </c>
      <c r="N40" s="644">
        <v>1.6368</v>
      </c>
      <c r="O40" s="292">
        <f t="shared" si="4"/>
        <v>7.7747999999999999</v>
      </c>
      <c r="P40" s="364"/>
      <c r="Q40" s="292">
        <f t="shared" si="2"/>
        <v>7.7747999999999999</v>
      </c>
      <c r="R40" s="292">
        <v>0</v>
      </c>
      <c r="S40" s="129"/>
    </row>
    <row r="41" spans="1:19" ht="15" x14ac:dyDescent="0.3">
      <c r="A41" s="128" t="s">
        <v>2293</v>
      </c>
      <c r="B41" s="128" t="s">
        <v>2345</v>
      </c>
      <c r="C41" s="645" t="s">
        <v>2346</v>
      </c>
      <c r="D41" s="129" t="s">
        <v>24</v>
      </c>
      <c r="E41" s="641">
        <v>13.92</v>
      </c>
      <c r="F41" s="129"/>
      <c r="G41" s="642">
        <v>76</v>
      </c>
      <c r="H41" s="641">
        <v>2.95</v>
      </c>
      <c r="I41" s="641">
        <v>110254</v>
      </c>
      <c r="J41" s="641" t="s">
        <v>2296</v>
      </c>
      <c r="K41" s="292">
        <v>33.57</v>
      </c>
      <c r="L41" s="292">
        <f t="shared" si="1"/>
        <v>36.07</v>
      </c>
      <c r="M41" s="643">
        <v>4.75</v>
      </c>
      <c r="N41" s="644">
        <v>1.6368</v>
      </c>
      <c r="O41" s="292">
        <f t="shared" si="4"/>
        <v>7.7747999999999999</v>
      </c>
      <c r="P41" s="364"/>
      <c r="Q41" s="292">
        <f t="shared" si="2"/>
        <v>7.7747999999999999</v>
      </c>
      <c r="R41" s="292">
        <v>0</v>
      </c>
      <c r="S41" s="129"/>
    </row>
    <row r="42" spans="1:19" ht="15" x14ac:dyDescent="0.3">
      <c r="A42" s="128" t="s">
        <v>2293</v>
      </c>
      <c r="B42" s="128" t="s">
        <v>2347</v>
      </c>
      <c r="C42" s="645" t="s">
        <v>2348</v>
      </c>
      <c r="D42" s="129" t="s">
        <v>24</v>
      </c>
      <c r="E42" s="641">
        <v>13.92</v>
      </c>
      <c r="F42" s="129"/>
      <c r="G42" s="642">
        <v>76</v>
      </c>
      <c r="H42" s="641">
        <v>2.95</v>
      </c>
      <c r="I42" s="641">
        <v>110254</v>
      </c>
      <c r="J42" s="641" t="s">
        <v>2296</v>
      </c>
      <c r="K42" s="292">
        <v>37.369999999999997</v>
      </c>
      <c r="L42" s="292">
        <f t="shared" si="1"/>
        <v>39.869999999999997</v>
      </c>
      <c r="M42" s="643">
        <v>4.75</v>
      </c>
      <c r="N42" s="644">
        <v>1.6368</v>
      </c>
      <c r="O42" s="292">
        <f t="shared" si="4"/>
        <v>7.7747999999999999</v>
      </c>
      <c r="P42" s="364"/>
      <c r="Q42" s="292">
        <f t="shared" si="2"/>
        <v>7.7747999999999999</v>
      </c>
      <c r="R42" s="292">
        <v>0</v>
      </c>
      <c r="S42" s="129"/>
    </row>
    <row r="43" spans="1:19" ht="15" x14ac:dyDescent="0.3">
      <c r="A43" s="128" t="s">
        <v>2293</v>
      </c>
      <c r="B43" s="128" t="s">
        <v>2341</v>
      </c>
      <c r="C43" s="645" t="s">
        <v>2349</v>
      </c>
      <c r="D43" s="129" t="s">
        <v>24</v>
      </c>
      <c r="E43" s="641">
        <v>14.3</v>
      </c>
      <c r="F43" s="129"/>
      <c r="G43" s="642">
        <v>54</v>
      </c>
      <c r="H43" s="641">
        <v>4.54</v>
      </c>
      <c r="I43" s="641">
        <v>110254</v>
      </c>
      <c r="J43" s="641" t="s">
        <v>2296</v>
      </c>
      <c r="K43" s="292">
        <v>39.36</v>
      </c>
      <c r="L43" s="292">
        <f t="shared" si="1"/>
        <v>41.86</v>
      </c>
      <c r="M43" s="643">
        <v>6.75</v>
      </c>
      <c r="N43" s="644">
        <v>1.6368</v>
      </c>
      <c r="O43" s="292">
        <f t="shared" si="4"/>
        <v>11.048400000000001</v>
      </c>
      <c r="P43" s="364"/>
      <c r="Q43" s="292">
        <f t="shared" si="2"/>
        <v>11.048400000000001</v>
      </c>
      <c r="R43" s="292">
        <v>0</v>
      </c>
      <c r="S43" s="129"/>
    </row>
    <row r="44" spans="1:19" ht="15" x14ac:dyDescent="0.3">
      <c r="A44" s="128" t="s">
        <v>2293</v>
      </c>
      <c r="B44" s="128" t="s">
        <v>2343</v>
      </c>
      <c r="C44" s="645" t="s">
        <v>2350</v>
      </c>
      <c r="D44" s="129" t="s">
        <v>24</v>
      </c>
      <c r="E44" s="641">
        <v>14.3</v>
      </c>
      <c r="F44" s="129"/>
      <c r="G44" s="642">
        <v>54</v>
      </c>
      <c r="H44" s="641">
        <v>4.54</v>
      </c>
      <c r="I44" s="641">
        <v>110254</v>
      </c>
      <c r="J44" s="641" t="s">
        <v>2296</v>
      </c>
      <c r="K44" s="292">
        <v>42.06</v>
      </c>
      <c r="L44" s="292">
        <f t="shared" si="1"/>
        <v>44.56</v>
      </c>
      <c r="M44" s="643">
        <v>6.75</v>
      </c>
      <c r="N44" s="644">
        <v>1.6368</v>
      </c>
      <c r="O44" s="292">
        <f t="shared" si="4"/>
        <v>11.048400000000001</v>
      </c>
      <c r="P44" s="364"/>
      <c r="Q44" s="292">
        <f t="shared" si="2"/>
        <v>11.048400000000001</v>
      </c>
      <c r="R44" s="292">
        <v>0</v>
      </c>
      <c r="S44" s="129"/>
    </row>
    <row r="45" spans="1:19" ht="15" x14ac:dyDescent="0.3">
      <c r="A45" s="128" t="s">
        <v>2293</v>
      </c>
      <c r="B45" s="128" t="s">
        <v>2345</v>
      </c>
      <c r="C45" s="645" t="s">
        <v>2351</v>
      </c>
      <c r="D45" s="129" t="s">
        <v>24</v>
      </c>
      <c r="E45" s="641">
        <v>17.2</v>
      </c>
      <c r="F45" s="129"/>
      <c r="G45" s="642">
        <v>54</v>
      </c>
      <c r="H45" s="641">
        <v>5.15</v>
      </c>
      <c r="I45" s="641">
        <v>110254</v>
      </c>
      <c r="J45" s="641" t="s">
        <v>2296</v>
      </c>
      <c r="K45" s="292">
        <v>41.38</v>
      </c>
      <c r="L45" s="292">
        <f t="shared" si="1"/>
        <v>43.88</v>
      </c>
      <c r="M45" s="643">
        <v>6.75</v>
      </c>
      <c r="N45" s="644">
        <v>1.6368</v>
      </c>
      <c r="O45" s="292">
        <f t="shared" si="4"/>
        <v>11.048400000000001</v>
      </c>
      <c r="P45" s="364"/>
      <c r="Q45" s="292">
        <f t="shared" si="2"/>
        <v>11.048400000000001</v>
      </c>
      <c r="R45" s="292">
        <v>0</v>
      </c>
      <c r="S45" s="129"/>
    </row>
    <row r="46" spans="1:19" ht="15" x14ac:dyDescent="0.3">
      <c r="A46" s="128" t="s">
        <v>2293</v>
      </c>
      <c r="B46" s="128" t="s">
        <v>2347</v>
      </c>
      <c r="C46" s="645" t="s">
        <v>2352</v>
      </c>
      <c r="D46" s="129" t="s">
        <v>24</v>
      </c>
      <c r="E46" s="641">
        <v>17.2</v>
      </c>
      <c r="F46" s="129"/>
      <c r="G46" s="642">
        <v>54</v>
      </c>
      <c r="H46" s="641">
        <v>5.15</v>
      </c>
      <c r="I46" s="641">
        <v>110254</v>
      </c>
      <c r="J46" s="641" t="s">
        <v>2296</v>
      </c>
      <c r="K46" s="292">
        <v>44.08</v>
      </c>
      <c r="L46" s="292">
        <f t="shared" si="1"/>
        <v>46.58</v>
      </c>
      <c r="M46" s="643">
        <v>6.75</v>
      </c>
      <c r="N46" s="644">
        <v>1.6368</v>
      </c>
      <c r="O46" s="292">
        <f t="shared" si="4"/>
        <v>11.048400000000001</v>
      </c>
      <c r="P46" s="364"/>
      <c r="Q46" s="292">
        <f t="shared" si="2"/>
        <v>11.048400000000001</v>
      </c>
      <c r="R46" s="292">
        <v>0</v>
      </c>
      <c r="S46" s="129"/>
    </row>
    <row r="47" spans="1:19" ht="15" x14ac:dyDescent="0.3">
      <c r="A47" s="128" t="s">
        <v>2293</v>
      </c>
      <c r="B47" s="128" t="s">
        <v>2353</v>
      </c>
      <c r="C47" s="640" t="s">
        <v>2354</v>
      </c>
      <c r="D47" s="129" t="s">
        <v>24</v>
      </c>
      <c r="E47" s="641">
        <v>19.399999999999999</v>
      </c>
      <c r="F47" s="129"/>
      <c r="G47" s="642">
        <v>54</v>
      </c>
      <c r="H47" s="641">
        <v>5.75</v>
      </c>
      <c r="I47" s="641">
        <v>110254</v>
      </c>
      <c r="J47" s="641" t="s">
        <v>2296</v>
      </c>
      <c r="K47" s="292">
        <v>29.96</v>
      </c>
      <c r="L47" s="292">
        <f t="shared" si="1"/>
        <v>32.46</v>
      </c>
      <c r="M47" s="643">
        <v>2.94</v>
      </c>
      <c r="N47" s="644">
        <v>1.6368</v>
      </c>
      <c r="O47" s="292">
        <f t="shared" si="4"/>
        <v>4.8121919999999996</v>
      </c>
      <c r="P47" s="364"/>
      <c r="Q47" s="292">
        <f t="shared" si="2"/>
        <v>4.8121919999999996</v>
      </c>
      <c r="R47" s="292">
        <v>0</v>
      </c>
      <c r="S47" s="129"/>
    </row>
    <row r="48" spans="1:19" ht="15" x14ac:dyDescent="0.3">
      <c r="A48" s="128" t="s">
        <v>2293</v>
      </c>
      <c r="B48" s="128" t="s">
        <v>2355</v>
      </c>
      <c r="C48" s="640" t="s">
        <v>2356</v>
      </c>
      <c r="D48" s="129" t="s">
        <v>24</v>
      </c>
      <c r="E48" s="641">
        <v>19.399999999999999</v>
      </c>
      <c r="F48" s="129"/>
      <c r="G48" s="642">
        <v>54</v>
      </c>
      <c r="H48" s="641">
        <v>5.75</v>
      </c>
      <c r="I48" s="641">
        <v>110254</v>
      </c>
      <c r="J48" s="641" t="s">
        <v>2296</v>
      </c>
      <c r="K48" s="292">
        <v>32.659999999999997</v>
      </c>
      <c r="L48" s="292">
        <f t="shared" si="1"/>
        <v>35.159999999999997</v>
      </c>
      <c r="M48" s="643">
        <v>2.94</v>
      </c>
      <c r="N48" s="644">
        <v>1.6368</v>
      </c>
      <c r="O48" s="292">
        <f t="shared" si="4"/>
        <v>4.8121919999999996</v>
      </c>
      <c r="P48" s="364"/>
      <c r="Q48" s="292">
        <f t="shared" si="2"/>
        <v>4.8121919999999996</v>
      </c>
      <c r="R48" s="292">
        <v>0</v>
      </c>
      <c r="S48" s="129"/>
    </row>
    <row r="49" spans="1:19" ht="15" x14ac:dyDescent="0.3">
      <c r="A49" s="128" t="s">
        <v>2293</v>
      </c>
      <c r="B49" s="128" t="s">
        <v>2357</v>
      </c>
      <c r="C49" s="640" t="s">
        <v>2358</v>
      </c>
      <c r="D49" s="129" t="s">
        <v>24</v>
      </c>
      <c r="E49" s="641">
        <v>19.399999999999999</v>
      </c>
      <c r="F49" s="129"/>
      <c r="G49" s="642">
        <v>54</v>
      </c>
      <c r="H49" s="641">
        <v>5.75</v>
      </c>
      <c r="I49" s="641">
        <v>110254</v>
      </c>
      <c r="J49" s="641" t="s">
        <v>2296</v>
      </c>
      <c r="K49" s="292">
        <v>29.96</v>
      </c>
      <c r="L49" s="292">
        <f t="shared" si="1"/>
        <v>32.46</v>
      </c>
      <c r="M49" s="643">
        <v>2.94</v>
      </c>
      <c r="N49" s="644">
        <v>1.6368</v>
      </c>
      <c r="O49" s="292">
        <f t="shared" si="4"/>
        <v>4.8121919999999996</v>
      </c>
      <c r="P49" s="364"/>
      <c r="Q49" s="292">
        <f t="shared" si="2"/>
        <v>4.8121919999999996</v>
      </c>
      <c r="R49" s="292">
        <v>0</v>
      </c>
      <c r="S49" s="129"/>
    </row>
    <row r="50" spans="1:19" ht="15" x14ac:dyDescent="0.3">
      <c r="A50" s="128" t="s">
        <v>2293</v>
      </c>
      <c r="B50" s="128" t="s">
        <v>2359</v>
      </c>
      <c r="C50" s="640" t="s">
        <v>2360</v>
      </c>
      <c r="D50" s="129" t="s">
        <v>24</v>
      </c>
      <c r="E50" s="641">
        <v>19.399999999999999</v>
      </c>
      <c r="F50" s="129"/>
      <c r="G50" s="642">
        <v>54</v>
      </c>
      <c r="H50" s="641">
        <v>5.75</v>
      </c>
      <c r="I50" s="641">
        <v>110254</v>
      </c>
      <c r="J50" s="641" t="s">
        <v>2296</v>
      </c>
      <c r="K50" s="292">
        <v>32.659999999999997</v>
      </c>
      <c r="L50" s="292">
        <f t="shared" si="1"/>
        <v>35.159999999999997</v>
      </c>
      <c r="M50" s="643">
        <v>2.94</v>
      </c>
      <c r="N50" s="644">
        <v>1.6368</v>
      </c>
      <c r="O50" s="292">
        <f t="shared" si="4"/>
        <v>4.8121919999999996</v>
      </c>
      <c r="P50" s="364"/>
      <c r="Q50" s="292">
        <f t="shared" si="2"/>
        <v>4.8121919999999996</v>
      </c>
      <c r="R50" s="292">
        <v>0</v>
      </c>
      <c r="S50" s="129"/>
    </row>
    <row r="51" spans="1:19" ht="15" x14ac:dyDescent="0.3">
      <c r="A51" s="128" t="s">
        <v>2293</v>
      </c>
      <c r="B51" s="128" t="s">
        <v>2361</v>
      </c>
      <c r="C51" s="640" t="s">
        <v>2362</v>
      </c>
      <c r="D51" s="129" t="s">
        <v>24</v>
      </c>
      <c r="E51" s="641">
        <v>11.3</v>
      </c>
      <c r="F51" s="129"/>
      <c r="G51" s="642">
        <v>54</v>
      </c>
      <c r="H51" s="641">
        <v>3.35</v>
      </c>
      <c r="I51" s="641">
        <v>100046</v>
      </c>
      <c r="J51" s="641" t="s">
        <v>2301</v>
      </c>
      <c r="K51" s="292">
        <v>31.5</v>
      </c>
      <c r="L51" s="292">
        <f t="shared" si="1"/>
        <v>34</v>
      </c>
      <c r="M51" s="643">
        <v>4.1500000000000004</v>
      </c>
      <c r="N51" s="644">
        <v>0.75790000000000002</v>
      </c>
      <c r="O51" s="292">
        <f t="shared" si="4"/>
        <v>3.1452850000000003</v>
      </c>
      <c r="P51" s="364"/>
      <c r="Q51" s="292">
        <f t="shared" si="2"/>
        <v>3.1452850000000003</v>
      </c>
      <c r="R51" s="292">
        <v>0</v>
      </c>
      <c r="S51" s="129"/>
    </row>
    <row r="52" spans="1:19" ht="15" x14ac:dyDescent="0.3">
      <c r="A52" s="128"/>
      <c r="B52" s="128"/>
      <c r="C52" s="640"/>
      <c r="D52" s="129" t="s">
        <v>24</v>
      </c>
      <c r="E52" s="641"/>
      <c r="F52" s="129"/>
      <c r="G52" s="642"/>
      <c r="H52" s="641"/>
      <c r="I52" s="641">
        <v>110254</v>
      </c>
      <c r="J52" s="641" t="s">
        <v>2296</v>
      </c>
      <c r="K52" s="292"/>
      <c r="L52" s="292"/>
      <c r="M52" s="643">
        <v>1.05</v>
      </c>
      <c r="N52" s="644">
        <v>1.6368</v>
      </c>
      <c r="O52" s="292">
        <f t="shared" si="4"/>
        <v>1.7186400000000002</v>
      </c>
      <c r="P52" s="364"/>
      <c r="Q52" s="292">
        <f t="shared" si="2"/>
        <v>1.7186400000000002</v>
      </c>
      <c r="R52" s="292">
        <v>0</v>
      </c>
      <c r="S52" s="129"/>
    </row>
    <row r="53" spans="1:19" ht="15" x14ac:dyDescent="0.3">
      <c r="A53" s="128" t="s">
        <v>2293</v>
      </c>
      <c r="B53" s="128" t="s">
        <v>2363</v>
      </c>
      <c r="C53" s="640" t="s">
        <v>2364</v>
      </c>
      <c r="D53" s="129" t="s">
        <v>24</v>
      </c>
      <c r="E53" s="641">
        <v>11.3</v>
      </c>
      <c r="F53" s="129"/>
      <c r="G53" s="642">
        <v>54</v>
      </c>
      <c r="H53" s="641">
        <v>3.35</v>
      </c>
      <c r="I53" s="641">
        <v>100046</v>
      </c>
      <c r="J53" s="641" t="s">
        <v>2301</v>
      </c>
      <c r="K53" s="292">
        <v>33.39</v>
      </c>
      <c r="L53" s="292">
        <f t="shared" ref="L53" si="5">SUM(K53+2.5)</f>
        <v>35.89</v>
      </c>
      <c r="M53" s="643">
        <v>4.1500000000000004</v>
      </c>
      <c r="N53" s="644">
        <v>0.75790000000000002</v>
      </c>
      <c r="O53" s="292">
        <f t="shared" si="4"/>
        <v>3.1452850000000003</v>
      </c>
      <c r="P53" s="364"/>
      <c r="Q53" s="292">
        <f t="shared" si="2"/>
        <v>3.1452850000000003</v>
      </c>
      <c r="R53" s="292">
        <v>0</v>
      </c>
      <c r="S53" s="129"/>
    </row>
    <row r="54" spans="1:19" ht="15" x14ac:dyDescent="0.3">
      <c r="A54" s="128"/>
      <c r="B54" s="128"/>
      <c r="C54" s="640"/>
      <c r="D54" s="129" t="s">
        <v>24</v>
      </c>
      <c r="E54" s="641"/>
      <c r="F54" s="129"/>
      <c r="G54" s="642"/>
      <c r="H54" s="641"/>
      <c r="I54" s="641">
        <v>110254</v>
      </c>
      <c r="J54" s="641" t="s">
        <v>2296</v>
      </c>
      <c r="K54" s="292"/>
      <c r="L54" s="292"/>
      <c r="M54" s="643">
        <v>1.05</v>
      </c>
      <c r="N54" s="644">
        <v>1.6368</v>
      </c>
      <c r="O54" s="292">
        <f t="shared" si="4"/>
        <v>1.7186400000000002</v>
      </c>
      <c r="P54" s="364"/>
      <c r="Q54" s="292">
        <f t="shared" si="2"/>
        <v>1.7186400000000002</v>
      </c>
      <c r="R54" s="292">
        <v>0</v>
      </c>
      <c r="S54" s="129"/>
    </row>
    <row r="55" spans="1:19" ht="15" x14ac:dyDescent="0.3">
      <c r="A55" s="128" t="s">
        <v>2293</v>
      </c>
      <c r="B55" s="128" t="s">
        <v>2365</v>
      </c>
      <c r="C55" s="640" t="s">
        <v>2366</v>
      </c>
      <c r="D55" s="129" t="s">
        <v>24</v>
      </c>
      <c r="E55" s="641">
        <v>10.63</v>
      </c>
      <c r="F55" s="129"/>
      <c r="G55" s="642">
        <v>54</v>
      </c>
      <c r="H55" s="641">
        <v>3.15</v>
      </c>
      <c r="I55" s="641">
        <v>100046</v>
      </c>
      <c r="J55" s="641" t="s">
        <v>2301</v>
      </c>
      <c r="K55" s="292">
        <v>28.28</v>
      </c>
      <c r="L55" s="292">
        <f t="shared" ref="L55" si="6">SUM(K55+2.5)</f>
        <v>30.78</v>
      </c>
      <c r="M55" s="643">
        <v>2.2999999999999998</v>
      </c>
      <c r="N55" s="644">
        <v>0.75790000000000002</v>
      </c>
      <c r="O55" s="292">
        <f t="shared" si="4"/>
        <v>1.7431699999999999</v>
      </c>
      <c r="P55" s="364"/>
      <c r="Q55" s="292">
        <f t="shared" si="2"/>
        <v>1.7431699999999999</v>
      </c>
      <c r="R55" s="292">
        <v>0</v>
      </c>
      <c r="S55" s="129"/>
    </row>
    <row r="56" spans="1:19" ht="15" x14ac:dyDescent="0.3">
      <c r="A56" s="128"/>
      <c r="B56" s="128"/>
      <c r="C56" s="640"/>
      <c r="D56" s="129" t="s">
        <v>24</v>
      </c>
      <c r="E56" s="641"/>
      <c r="F56" s="129"/>
      <c r="G56" s="642"/>
      <c r="H56" s="641"/>
      <c r="I56" s="641">
        <v>110254</v>
      </c>
      <c r="J56" s="641" t="s">
        <v>2296</v>
      </c>
      <c r="K56" s="292"/>
      <c r="L56" s="292"/>
      <c r="M56" s="643">
        <v>1.1499999999999999</v>
      </c>
      <c r="N56" s="644">
        <v>1.6368</v>
      </c>
      <c r="O56" s="292">
        <f t="shared" si="4"/>
        <v>1.88232</v>
      </c>
      <c r="P56" s="364"/>
      <c r="Q56" s="292">
        <f t="shared" si="2"/>
        <v>1.88232</v>
      </c>
      <c r="R56" s="292">
        <v>0</v>
      </c>
      <c r="S56" s="129"/>
    </row>
    <row r="57" spans="1:19" ht="15" x14ac:dyDescent="0.3">
      <c r="A57" s="128" t="s">
        <v>2293</v>
      </c>
      <c r="B57" s="128" t="s">
        <v>2367</v>
      </c>
      <c r="C57" s="640" t="s">
        <v>2368</v>
      </c>
      <c r="D57" s="129" t="s">
        <v>24</v>
      </c>
      <c r="E57" s="641">
        <v>10.63</v>
      </c>
      <c r="F57" s="129"/>
      <c r="G57" s="642">
        <v>54</v>
      </c>
      <c r="H57" s="641">
        <v>3.15</v>
      </c>
      <c r="I57" s="641">
        <v>100046</v>
      </c>
      <c r="J57" s="641" t="s">
        <v>2301</v>
      </c>
      <c r="K57" s="292">
        <v>30.98</v>
      </c>
      <c r="L57" s="292">
        <f t="shared" ref="L57" si="7">SUM(K57+2.5)</f>
        <v>33.480000000000004</v>
      </c>
      <c r="M57" s="643">
        <v>2.2999999999999998</v>
      </c>
      <c r="N57" s="644">
        <v>0.75790000000000002</v>
      </c>
      <c r="O57" s="292">
        <f t="shared" si="4"/>
        <v>1.7431699999999999</v>
      </c>
      <c r="P57" s="364"/>
      <c r="Q57" s="292">
        <f t="shared" si="2"/>
        <v>1.7431699999999999</v>
      </c>
      <c r="R57" s="292">
        <v>0</v>
      </c>
      <c r="S57" s="129"/>
    </row>
    <row r="58" spans="1:19" ht="15" x14ac:dyDescent="0.3">
      <c r="A58" s="128"/>
      <c r="B58" s="128"/>
      <c r="C58" s="640"/>
      <c r="D58" s="129" t="s">
        <v>24</v>
      </c>
      <c r="E58" s="641"/>
      <c r="F58" s="129"/>
      <c r="G58" s="642"/>
      <c r="H58" s="641"/>
      <c r="I58" s="641">
        <v>110254</v>
      </c>
      <c r="J58" s="641" t="s">
        <v>2296</v>
      </c>
      <c r="K58" s="292"/>
      <c r="L58" s="292"/>
      <c r="M58" s="643">
        <v>1.1499999999999999</v>
      </c>
      <c r="N58" s="644">
        <v>1.6368</v>
      </c>
      <c r="O58" s="292">
        <f t="shared" si="4"/>
        <v>1.88232</v>
      </c>
      <c r="P58" s="364"/>
      <c r="Q58" s="292">
        <f t="shared" si="2"/>
        <v>1.88232</v>
      </c>
      <c r="R58" s="292">
        <v>0</v>
      </c>
      <c r="S58" s="129"/>
    </row>
    <row r="59" spans="1:19" ht="15" x14ac:dyDescent="0.3">
      <c r="A59" s="128" t="s">
        <v>2293</v>
      </c>
      <c r="B59" s="128" t="s">
        <v>2369</v>
      </c>
      <c r="C59" s="640" t="s">
        <v>2370</v>
      </c>
      <c r="D59" s="129" t="s">
        <v>24</v>
      </c>
      <c r="E59" s="641">
        <v>10.8</v>
      </c>
      <c r="F59" s="129"/>
      <c r="G59" s="642">
        <v>54</v>
      </c>
      <c r="H59" s="641">
        <v>3.2</v>
      </c>
      <c r="I59" s="641">
        <v>100046</v>
      </c>
      <c r="J59" s="641" t="s">
        <v>2301</v>
      </c>
      <c r="K59" s="292">
        <v>27.99</v>
      </c>
      <c r="L59" s="292">
        <f t="shared" ref="L59" si="8">SUM(K59+2.5)</f>
        <v>30.49</v>
      </c>
      <c r="M59" s="643">
        <v>2.0299999999999998</v>
      </c>
      <c r="N59" s="644">
        <v>0.75790000000000002</v>
      </c>
      <c r="O59" s="292">
        <f t="shared" si="4"/>
        <v>1.5385369999999998</v>
      </c>
      <c r="P59" s="364"/>
      <c r="Q59" s="292">
        <f t="shared" si="2"/>
        <v>1.5385369999999998</v>
      </c>
      <c r="R59" s="292">
        <v>0</v>
      </c>
      <c r="S59" s="129"/>
    </row>
    <row r="60" spans="1:19" ht="15" x14ac:dyDescent="0.3">
      <c r="A60" s="128"/>
      <c r="B60" s="128"/>
      <c r="C60" s="640"/>
      <c r="D60" s="129" t="s">
        <v>24</v>
      </c>
      <c r="E60" s="641"/>
      <c r="F60" s="129"/>
      <c r="G60" s="642"/>
      <c r="H60" s="641"/>
      <c r="I60" s="641">
        <v>110254</v>
      </c>
      <c r="J60" s="641" t="s">
        <v>2296</v>
      </c>
      <c r="K60" s="292"/>
      <c r="L60" s="292"/>
      <c r="M60" s="643">
        <v>1.02</v>
      </c>
      <c r="N60" s="644">
        <v>1.6368</v>
      </c>
      <c r="O60" s="292">
        <f t="shared" si="4"/>
        <v>1.6695360000000001</v>
      </c>
      <c r="P60" s="364"/>
      <c r="Q60" s="292">
        <f t="shared" si="2"/>
        <v>1.6695360000000001</v>
      </c>
      <c r="R60" s="292">
        <v>0</v>
      </c>
      <c r="S60" s="129"/>
    </row>
    <row r="61" spans="1:19" ht="15" x14ac:dyDescent="0.3">
      <c r="A61" s="128" t="s">
        <v>2293</v>
      </c>
      <c r="B61" s="128" t="s">
        <v>2371</v>
      </c>
      <c r="C61" s="640" t="s">
        <v>2372</v>
      </c>
      <c r="D61" s="129" t="s">
        <v>24</v>
      </c>
      <c r="E61" s="641">
        <v>10.8</v>
      </c>
      <c r="F61" s="129"/>
      <c r="G61" s="642">
        <v>54</v>
      </c>
      <c r="H61" s="641">
        <v>3.2</v>
      </c>
      <c r="I61" s="641">
        <v>100046</v>
      </c>
      <c r="J61" s="641" t="s">
        <v>2301</v>
      </c>
      <c r="K61" s="292">
        <v>30.69</v>
      </c>
      <c r="L61" s="292">
        <f t="shared" ref="L61" si="9">SUM(K61+2.5)</f>
        <v>33.19</v>
      </c>
      <c r="M61" s="643">
        <v>2.0299999999999998</v>
      </c>
      <c r="N61" s="644">
        <v>0.75790000000000002</v>
      </c>
      <c r="O61" s="292">
        <f t="shared" si="4"/>
        <v>1.5385369999999998</v>
      </c>
      <c r="P61" s="364"/>
      <c r="Q61" s="292">
        <f t="shared" si="2"/>
        <v>1.5385369999999998</v>
      </c>
      <c r="R61" s="292">
        <v>0</v>
      </c>
      <c r="S61" s="129"/>
    </row>
    <row r="62" spans="1:19" ht="15" x14ac:dyDescent="0.3">
      <c r="A62" s="128"/>
      <c r="B62" s="128"/>
      <c r="C62" s="640"/>
      <c r="D62" s="129" t="s">
        <v>24</v>
      </c>
      <c r="E62" s="641"/>
      <c r="F62" s="129"/>
      <c r="G62" s="642"/>
      <c r="H62" s="641"/>
      <c r="I62" s="641">
        <v>110254</v>
      </c>
      <c r="J62" s="641" t="s">
        <v>2296</v>
      </c>
      <c r="K62" s="292"/>
      <c r="L62" s="292"/>
      <c r="M62" s="643">
        <v>1.02</v>
      </c>
      <c r="N62" s="644">
        <v>1.6368</v>
      </c>
      <c r="O62" s="292">
        <f t="shared" si="4"/>
        <v>1.6695360000000001</v>
      </c>
      <c r="P62" s="364"/>
      <c r="Q62" s="292">
        <f t="shared" si="2"/>
        <v>1.6695360000000001</v>
      </c>
      <c r="R62" s="292">
        <v>0</v>
      </c>
      <c r="S62" s="129"/>
    </row>
    <row r="63" spans="1:19" ht="15" x14ac:dyDescent="0.3">
      <c r="A63" s="128" t="s">
        <v>2293</v>
      </c>
      <c r="B63" s="128" t="s">
        <v>2339</v>
      </c>
      <c r="C63" s="640" t="s">
        <v>2373</v>
      </c>
      <c r="D63" s="129" t="s">
        <v>24</v>
      </c>
      <c r="E63" s="641">
        <v>23.63</v>
      </c>
      <c r="F63" s="129"/>
      <c r="G63" s="642">
        <v>54</v>
      </c>
      <c r="H63" s="641">
        <v>7</v>
      </c>
      <c r="I63" s="641">
        <v>110254</v>
      </c>
      <c r="J63" s="641" t="s">
        <v>2296</v>
      </c>
      <c r="K63" s="292">
        <v>35.75</v>
      </c>
      <c r="L63" s="292">
        <f t="shared" ref="L63:L67" si="10">SUM(K63+2.5)</f>
        <v>38.25</v>
      </c>
      <c r="M63" s="643">
        <v>2.19</v>
      </c>
      <c r="N63" s="644">
        <v>1.6368</v>
      </c>
      <c r="O63" s="292">
        <f t="shared" si="4"/>
        <v>3.5845919999999998</v>
      </c>
      <c r="P63" s="364"/>
      <c r="Q63" s="292">
        <f t="shared" si="2"/>
        <v>3.5845919999999998</v>
      </c>
      <c r="R63" s="292">
        <v>0</v>
      </c>
      <c r="S63" s="129"/>
    </row>
    <row r="64" spans="1:19" ht="15" x14ac:dyDescent="0.3">
      <c r="A64" s="128" t="s">
        <v>2293</v>
      </c>
      <c r="B64" s="128" t="s">
        <v>2345</v>
      </c>
      <c r="C64" s="645" t="s">
        <v>2374</v>
      </c>
      <c r="D64" s="129" t="s">
        <v>24</v>
      </c>
      <c r="E64" s="641">
        <v>13.92</v>
      </c>
      <c r="F64" s="129"/>
      <c r="G64" s="642">
        <v>76</v>
      </c>
      <c r="H64" s="641">
        <v>2.95</v>
      </c>
      <c r="I64" s="641">
        <v>110254</v>
      </c>
      <c r="J64" s="641" t="s">
        <v>2296</v>
      </c>
      <c r="K64" s="292">
        <v>33.57</v>
      </c>
      <c r="L64" s="292">
        <f t="shared" si="10"/>
        <v>36.07</v>
      </c>
      <c r="M64" s="643">
        <v>4.75</v>
      </c>
      <c r="N64" s="644">
        <v>1.6368</v>
      </c>
      <c r="O64" s="292">
        <f t="shared" si="4"/>
        <v>7.7747999999999999</v>
      </c>
      <c r="P64" s="364"/>
      <c r="Q64" s="292">
        <f t="shared" si="2"/>
        <v>7.7747999999999999</v>
      </c>
      <c r="R64" s="292">
        <v>0</v>
      </c>
      <c r="S64" s="129"/>
    </row>
    <row r="65" spans="1:19" ht="15" x14ac:dyDescent="0.3">
      <c r="A65" s="128" t="s">
        <v>2293</v>
      </c>
      <c r="B65" s="128" t="s">
        <v>2347</v>
      </c>
      <c r="C65" s="645" t="s">
        <v>2375</v>
      </c>
      <c r="D65" s="129" t="s">
        <v>24</v>
      </c>
      <c r="E65" s="641">
        <v>13.92</v>
      </c>
      <c r="F65" s="129"/>
      <c r="G65" s="642">
        <v>76</v>
      </c>
      <c r="H65" s="641">
        <v>2.95</v>
      </c>
      <c r="I65" s="641">
        <v>110254</v>
      </c>
      <c r="J65" s="641" t="s">
        <v>2296</v>
      </c>
      <c r="K65" s="292">
        <v>37.369999999999997</v>
      </c>
      <c r="L65" s="292">
        <f t="shared" si="10"/>
        <v>39.869999999999997</v>
      </c>
      <c r="M65" s="643">
        <v>4.75</v>
      </c>
      <c r="N65" s="644">
        <v>1.6368</v>
      </c>
      <c r="O65" s="292">
        <f t="shared" si="4"/>
        <v>7.7747999999999999</v>
      </c>
      <c r="P65" s="364"/>
      <c r="Q65" s="292">
        <f t="shared" si="2"/>
        <v>7.7747999999999999</v>
      </c>
      <c r="R65" s="292">
        <v>0</v>
      </c>
      <c r="S65" s="129"/>
    </row>
    <row r="66" spans="1:19" ht="15" x14ac:dyDescent="0.3">
      <c r="A66" s="128" t="s">
        <v>2293</v>
      </c>
      <c r="B66" s="128" t="s">
        <v>2345</v>
      </c>
      <c r="C66" s="645" t="s">
        <v>2376</v>
      </c>
      <c r="D66" s="129" t="s">
        <v>24</v>
      </c>
      <c r="E66" s="641">
        <v>17.2</v>
      </c>
      <c r="F66" s="129"/>
      <c r="G66" s="642">
        <v>54</v>
      </c>
      <c r="H66" s="641">
        <v>5.15</v>
      </c>
      <c r="I66" s="641">
        <v>110254</v>
      </c>
      <c r="J66" s="641" t="s">
        <v>2296</v>
      </c>
      <c r="K66" s="292">
        <v>41.38</v>
      </c>
      <c r="L66" s="292">
        <f t="shared" si="10"/>
        <v>43.88</v>
      </c>
      <c r="M66" s="643">
        <v>6.75</v>
      </c>
      <c r="N66" s="644">
        <v>1.6368</v>
      </c>
      <c r="O66" s="292">
        <f t="shared" si="4"/>
        <v>11.048400000000001</v>
      </c>
      <c r="P66" s="364"/>
      <c r="Q66" s="292">
        <f t="shared" si="2"/>
        <v>11.048400000000001</v>
      </c>
      <c r="R66" s="292">
        <v>0</v>
      </c>
      <c r="S66" s="129"/>
    </row>
    <row r="67" spans="1:19" ht="15" x14ac:dyDescent="0.3">
      <c r="A67" s="128" t="s">
        <v>2293</v>
      </c>
      <c r="B67" s="128" t="s">
        <v>2347</v>
      </c>
      <c r="C67" s="645" t="s">
        <v>2377</v>
      </c>
      <c r="D67" s="129" t="s">
        <v>24</v>
      </c>
      <c r="E67" s="641">
        <v>17.2</v>
      </c>
      <c r="F67" s="129"/>
      <c r="G67" s="642">
        <v>54</v>
      </c>
      <c r="H67" s="641">
        <v>5.15</v>
      </c>
      <c r="I67" s="641">
        <v>110254</v>
      </c>
      <c r="J67" s="641" t="s">
        <v>2296</v>
      </c>
      <c r="K67" s="292">
        <v>44.08</v>
      </c>
      <c r="L67" s="292">
        <f t="shared" si="10"/>
        <v>46.58</v>
      </c>
      <c r="M67" s="643">
        <v>6.75</v>
      </c>
      <c r="N67" s="644">
        <v>1.6368</v>
      </c>
      <c r="O67" s="292">
        <f t="shared" si="4"/>
        <v>11.048400000000001</v>
      </c>
      <c r="P67" s="364"/>
      <c r="Q67" s="292">
        <f t="shared" si="2"/>
        <v>11.048400000000001</v>
      </c>
      <c r="R67" s="292">
        <v>0</v>
      </c>
      <c r="S67" s="129"/>
    </row>
    <row r="69" spans="1:19" ht="82.8" x14ac:dyDescent="0.3">
      <c r="K69" s="646" t="s">
        <v>2378</v>
      </c>
      <c r="L69" s="646" t="s">
        <v>2379</v>
      </c>
    </row>
  </sheetData>
  <protectedRanges>
    <protectedRange password="8F60" sqref="R6" name="Calculations_40"/>
  </protectedRanges>
  <conditionalFormatting sqref="C4:C6">
    <cfRule type="duplicateValues" dxfId="135" priority="3"/>
  </conditionalFormatting>
  <conditionalFormatting sqref="D4:D6">
    <cfRule type="duplicateValues" dxfId="134" priority="4"/>
  </conditionalFormatting>
  <conditionalFormatting sqref="D1:D3">
    <cfRule type="duplicateValues" dxfId="133" priority="1"/>
  </conditionalFormatting>
  <conditionalFormatting sqref="E1:E3">
    <cfRule type="duplicateValues" dxfId="132" priority="2"/>
  </conditionalFormatting>
  <pageMargins left="0.7" right="0.7" top="0.75" bottom="0.75" header="0.3" footer="0.3"/>
  <pageSetup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U10"/>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3" style="10" customWidth="1"/>
    <col min="2" max="2" width="20.33203125" style="10" customWidth="1"/>
    <col min="3" max="3" width="27.33203125" style="10" bestFit="1" customWidth="1"/>
    <col min="4" max="6" width="10.33203125" style="79" bestFit="1" customWidth="1"/>
    <col min="7" max="7" width="8.44140625" style="79" bestFit="1" customWidth="1"/>
    <col min="8" max="8" width="7.44140625" style="79" bestFit="1" customWidth="1"/>
    <col min="9" max="9" width="9.33203125" style="79"/>
    <col min="10" max="10" width="35.5546875" style="79" customWidth="1"/>
    <col min="11" max="11" width="20.6640625" style="79" customWidth="1"/>
    <col min="12" max="13" width="21.6640625" style="79" customWidth="1"/>
    <col min="14" max="14" width="20.6640625" style="79" customWidth="1"/>
    <col min="15" max="15" width="10.33203125" style="58" bestFit="1" customWidth="1"/>
    <col min="16" max="17" width="8.5546875" style="80" bestFit="1" customWidth="1"/>
    <col min="18" max="18" width="5.6640625" style="59" customWidth="1"/>
    <col min="19" max="19" width="16" style="80" bestFit="1" customWidth="1"/>
    <col min="20" max="20" width="15.6640625" style="80" bestFit="1" customWidth="1"/>
    <col min="21" max="21" width="6.5546875" style="79" bestFit="1" customWidth="1"/>
    <col min="22" max="16384" width="9.33203125" style="10"/>
  </cols>
  <sheetData>
    <row r="1" spans="1:21" s="3" customFormat="1" x14ac:dyDescent="0.3">
      <c r="A1" s="1"/>
      <c r="B1" s="2" t="s">
        <v>42</v>
      </c>
      <c r="C1" s="2"/>
      <c r="D1" s="2"/>
      <c r="E1" s="26"/>
      <c r="F1" s="26"/>
      <c r="G1" s="26"/>
      <c r="H1" s="26"/>
      <c r="I1" s="26"/>
      <c r="J1" s="26"/>
      <c r="K1" s="26"/>
      <c r="L1" s="26"/>
      <c r="M1" s="26"/>
      <c r="N1" s="26"/>
      <c r="O1" s="27"/>
      <c r="P1" s="28"/>
      <c r="Q1" s="28"/>
      <c r="R1" s="29"/>
      <c r="S1" s="30"/>
      <c r="T1" s="31"/>
      <c r="U1" s="32"/>
    </row>
    <row r="2" spans="1:21" s="3" customFormat="1" x14ac:dyDescent="0.3">
      <c r="A2" s="4"/>
      <c r="B2" s="5" t="s">
        <v>41</v>
      </c>
      <c r="C2" s="5"/>
      <c r="D2" s="5"/>
      <c r="E2" s="33"/>
      <c r="F2" s="34"/>
      <c r="G2" s="34"/>
      <c r="H2" s="34"/>
      <c r="I2" s="34"/>
      <c r="J2" s="34"/>
      <c r="K2" s="34"/>
      <c r="L2" s="34"/>
      <c r="M2" s="34"/>
      <c r="N2" s="34"/>
      <c r="O2" s="35"/>
      <c r="P2" s="36"/>
      <c r="Q2" s="36"/>
      <c r="R2" s="37"/>
      <c r="S2" s="38"/>
      <c r="T2" s="39"/>
      <c r="U2" s="40"/>
    </row>
    <row r="3" spans="1:21" s="3" customFormat="1" x14ac:dyDescent="0.3">
      <c r="A3" s="4"/>
      <c r="B3" s="6" t="s">
        <v>0</v>
      </c>
      <c r="C3" s="6"/>
      <c r="D3" s="6"/>
      <c r="E3" s="41"/>
      <c r="F3" s="42"/>
      <c r="G3" s="42"/>
      <c r="H3" s="42"/>
      <c r="I3" s="42"/>
      <c r="J3" s="42"/>
      <c r="K3" s="42"/>
      <c r="L3" s="42"/>
      <c r="M3" s="42"/>
      <c r="N3" s="42"/>
      <c r="O3" s="43"/>
      <c r="P3" s="44"/>
      <c r="Q3" s="44"/>
      <c r="R3" s="45"/>
      <c r="S3" s="46"/>
      <c r="T3" s="39"/>
      <c r="U3" s="40"/>
    </row>
    <row r="4" spans="1:21" s="3" customFormat="1" ht="14.4" thickBot="1" x14ac:dyDescent="0.35">
      <c r="A4" s="4"/>
      <c r="B4" s="6"/>
      <c r="C4" s="6"/>
      <c r="D4" s="41"/>
      <c r="E4" s="42"/>
      <c r="F4" s="42"/>
      <c r="G4" s="42"/>
      <c r="H4" s="42"/>
      <c r="I4" s="42"/>
      <c r="J4" s="42"/>
      <c r="K4" s="42"/>
      <c r="L4" s="42"/>
      <c r="M4" s="42"/>
      <c r="N4" s="42"/>
      <c r="O4" s="43"/>
      <c r="P4" s="44"/>
      <c r="Q4" s="44"/>
      <c r="R4" s="45"/>
      <c r="S4" s="46"/>
      <c r="T4" s="39"/>
      <c r="U4" s="40"/>
    </row>
    <row r="5" spans="1:21" ht="15.75" customHeight="1" thickBot="1" x14ac:dyDescent="0.35">
      <c r="A5" s="7"/>
      <c r="B5" s="8"/>
      <c r="C5" s="9" t="s">
        <v>1</v>
      </c>
      <c r="D5" s="47"/>
      <c r="E5" s="48"/>
      <c r="F5" s="48"/>
      <c r="G5" s="48"/>
      <c r="H5" s="48"/>
      <c r="I5" s="48"/>
      <c r="J5" s="49"/>
      <c r="K5" s="49"/>
      <c r="L5" s="49"/>
      <c r="M5" s="49"/>
      <c r="N5" s="49"/>
      <c r="O5" s="50"/>
      <c r="P5" s="51"/>
      <c r="Q5" s="51"/>
      <c r="R5" s="52"/>
      <c r="S5" s="53" t="s">
        <v>14</v>
      </c>
      <c r="T5" s="54"/>
      <c r="U5" s="55"/>
    </row>
    <row r="6" spans="1:21" ht="83.4" thickBot="1" x14ac:dyDescent="0.35">
      <c r="A6" s="11" t="s">
        <v>3</v>
      </c>
      <c r="B6" s="12" t="s">
        <v>8</v>
      </c>
      <c r="C6" s="13" t="s">
        <v>18</v>
      </c>
      <c r="D6" s="14" t="s">
        <v>9</v>
      </c>
      <c r="E6" s="14" t="s">
        <v>5</v>
      </c>
      <c r="F6" s="14" t="s">
        <v>20</v>
      </c>
      <c r="G6" s="12" t="s">
        <v>38</v>
      </c>
      <c r="H6" s="14" t="s">
        <v>39</v>
      </c>
      <c r="I6" s="17" t="s">
        <v>10</v>
      </c>
      <c r="J6" s="14" t="s">
        <v>11</v>
      </c>
      <c r="K6" s="15" t="s">
        <v>70</v>
      </c>
      <c r="L6" s="16" t="s">
        <v>69</v>
      </c>
      <c r="M6" s="16" t="s">
        <v>68</v>
      </c>
      <c r="N6" s="15" t="s">
        <v>67</v>
      </c>
      <c r="O6" s="24" t="s">
        <v>28</v>
      </c>
      <c r="P6" s="20" t="s">
        <v>12</v>
      </c>
      <c r="Q6" s="20" t="s">
        <v>13</v>
      </c>
      <c r="R6" s="19"/>
      <c r="S6" s="20" t="s">
        <v>16</v>
      </c>
      <c r="T6" s="22" t="s">
        <v>17</v>
      </c>
      <c r="U6" s="15" t="s">
        <v>7</v>
      </c>
    </row>
    <row r="7" spans="1:21" x14ac:dyDescent="0.3">
      <c r="A7" s="79" t="s">
        <v>63</v>
      </c>
      <c r="B7" s="79" t="s">
        <v>66</v>
      </c>
      <c r="C7" s="79">
        <v>1243821</v>
      </c>
      <c r="D7" s="79" t="s">
        <v>24</v>
      </c>
      <c r="E7" s="79">
        <v>30</v>
      </c>
      <c r="F7" s="79">
        <v>31.5</v>
      </c>
      <c r="G7" s="79">
        <v>120</v>
      </c>
      <c r="H7" s="79">
        <v>4</v>
      </c>
      <c r="I7" s="79">
        <v>110846</v>
      </c>
      <c r="J7" s="79" t="s">
        <v>60</v>
      </c>
      <c r="K7" s="80">
        <v>65.31</v>
      </c>
      <c r="L7" s="80">
        <v>64.989999999999995</v>
      </c>
      <c r="M7" s="80">
        <v>64.84</v>
      </c>
      <c r="N7" s="80">
        <v>64.680000000000007</v>
      </c>
      <c r="O7" s="58">
        <v>27.6</v>
      </c>
      <c r="P7" s="77">
        <v>1.1475</v>
      </c>
      <c r="Q7" s="80">
        <v>31.67</v>
      </c>
      <c r="S7" s="80">
        <v>31.67</v>
      </c>
      <c r="T7" s="80">
        <v>0</v>
      </c>
    </row>
    <row r="8" spans="1:21" x14ac:dyDescent="0.3">
      <c r="A8" s="79" t="s">
        <v>63</v>
      </c>
      <c r="B8" s="79" t="s">
        <v>65</v>
      </c>
      <c r="C8" s="79" t="s">
        <v>64</v>
      </c>
      <c r="D8" s="79" t="s">
        <v>24</v>
      </c>
      <c r="E8" s="79">
        <v>27</v>
      </c>
      <c r="F8" s="79">
        <v>30.7</v>
      </c>
      <c r="G8" s="79">
        <v>96</v>
      </c>
      <c r="H8" s="79">
        <v>4.5</v>
      </c>
      <c r="I8" s="79">
        <v>110846</v>
      </c>
      <c r="J8" s="79" t="s">
        <v>60</v>
      </c>
      <c r="K8" s="80">
        <v>45.44</v>
      </c>
      <c r="L8" s="80">
        <v>45.13</v>
      </c>
      <c r="M8" s="80">
        <v>44.98</v>
      </c>
      <c r="N8" s="80">
        <v>44.82</v>
      </c>
      <c r="O8" s="58">
        <v>24.9</v>
      </c>
      <c r="P8" s="77">
        <v>1.1475</v>
      </c>
      <c r="Q8" s="80">
        <v>28.57</v>
      </c>
      <c r="S8" s="80">
        <v>28.57</v>
      </c>
      <c r="T8" s="80">
        <v>0</v>
      </c>
    </row>
    <row r="9" spans="1:21" x14ac:dyDescent="0.3">
      <c r="A9" s="945" t="s">
        <v>63</v>
      </c>
      <c r="B9" s="945" t="s">
        <v>62</v>
      </c>
      <c r="C9" s="945" t="s">
        <v>61</v>
      </c>
      <c r="D9" s="945" t="s">
        <v>24</v>
      </c>
      <c r="E9" s="945">
        <v>24</v>
      </c>
      <c r="F9" s="945">
        <v>27.7</v>
      </c>
      <c r="G9" s="945">
        <v>96</v>
      </c>
      <c r="H9" s="945">
        <v>4</v>
      </c>
      <c r="I9" s="79">
        <v>110846</v>
      </c>
      <c r="J9" s="79" t="s">
        <v>60</v>
      </c>
      <c r="K9" s="944">
        <v>56.42</v>
      </c>
      <c r="L9" s="944">
        <v>56.15</v>
      </c>
      <c r="M9" s="944">
        <v>56.01</v>
      </c>
      <c r="N9" s="944">
        <v>55.87</v>
      </c>
      <c r="O9" s="58">
        <v>11.32</v>
      </c>
      <c r="P9" s="77">
        <v>1.1475</v>
      </c>
      <c r="Q9" s="80">
        <v>12.99</v>
      </c>
      <c r="S9" s="80">
        <v>12.99</v>
      </c>
    </row>
    <row r="10" spans="1:21" x14ac:dyDescent="0.3">
      <c r="A10" s="945"/>
      <c r="B10" s="945"/>
      <c r="C10" s="945"/>
      <c r="D10" s="945"/>
      <c r="E10" s="945"/>
      <c r="F10" s="945"/>
      <c r="G10" s="945"/>
      <c r="H10" s="945"/>
      <c r="I10" s="79">
        <v>100243</v>
      </c>
      <c r="J10" s="79" t="s">
        <v>59</v>
      </c>
      <c r="K10" s="944"/>
      <c r="L10" s="944"/>
      <c r="M10" s="944"/>
      <c r="N10" s="944"/>
      <c r="O10" s="58">
        <v>10.85</v>
      </c>
      <c r="P10" s="77">
        <v>1.1314</v>
      </c>
      <c r="Q10" s="80">
        <v>12.28</v>
      </c>
      <c r="S10" s="80">
        <v>12.28</v>
      </c>
    </row>
  </sheetData>
  <protectedRanges>
    <protectedRange password="8F60" sqref="T6" name="Calculations_40"/>
  </protectedRanges>
  <mergeCells count="12">
    <mergeCell ref="N9:N10"/>
    <mergeCell ref="A9:A10"/>
    <mergeCell ref="B9:B10"/>
    <mergeCell ref="C9:C10"/>
    <mergeCell ref="D9:D10"/>
    <mergeCell ref="E9:E10"/>
    <mergeCell ref="F9:F10"/>
    <mergeCell ref="G9:G10"/>
    <mergeCell ref="H9:H10"/>
    <mergeCell ref="K9:K10"/>
    <mergeCell ref="L9:L10"/>
    <mergeCell ref="M9:M10"/>
  </mergeCells>
  <conditionalFormatting sqref="C4:C6">
    <cfRule type="duplicateValues" dxfId="312" priority="3"/>
  </conditionalFormatting>
  <conditionalFormatting sqref="D4:D6">
    <cfRule type="duplicateValues" dxfId="311" priority="4"/>
  </conditionalFormatting>
  <conditionalFormatting sqref="D1:D3">
    <cfRule type="duplicateValues" dxfId="310" priority="1"/>
  </conditionalFormatting>
  <conditionalFormatting sqref="E1:E3">
    <cfRule type="duplicateValues" dxfId="309" priority="2"/>
  </conditionalFormatting>
  <pageMargins left="0.7" right="0.7" top="0.75" bottom="0.75" header="0.3" footer="0.3"/>
  <legacy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rgb="FF00B0F0"/>
  </sheetPr>
  <dimension ref="A1:AA21"/>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109375" style="10"/>
    <col min="2" max="2" width="20.33203125" style="10" customWidth="1"/>
    <col min="3" max="3" width="13.109375" style="10" bestFit="1" customWidth="1"/>
    <col min="4" max="4" width="13" style="10" customWidth="1"/>
    <col min="5" max="5" width="9.109375" style="529"/>
    <col min="6" max="6" width="10.44140625" style="529" customWidth="1"/>
    <col min="7" max="7" width="12" style="529" customWidth="1"/>
    <col min="8" max="10" width="9.109375" style="529"/>
    <col min="11" max="11" width="22" style="529" bestFit="1" customWidth="1"/>
    <col min="12" max="12" width="12" style="529" customWidth="1"/>
    <col min="13" max="14" width="9.109375" style="528"/>
    <col min="15" max="15" width="3.88671875" style="59" customWidth="1"/>
    <col min="16" max="16" width="17.88671875" style="528" customWidth="1"/>
    <col min="17" max="18" width="19.109375" style="528" customWidth="1"/>
    <col min="19" max="19" width="14" style="529" customWidth="1"/>
    <col min="20" max="22" width="9.109375" style="529"/>
    <col min="23" max="23" width="21.5546875" style="528" customWidth="1"/>
    <col min="24" max="24" width="22.109375" style="528" customWidth="1"/>
    <col min="25" max="25" width="22.88671875" style="528" customWidth="1"/>
    <col min="26" max="26" width="12.5546875" style="528" customWidth="1"/>
    <col min="27" max="27" width="36.109375" style="529" customWidth="1"/>
    <col min="28" max="16384" width="9.10937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4.4"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42" thickBot="1" x14ac:dyDescent="0.35">
      <c r="A7" s="647" t="s">
        <v>2380</v>
      </c>
      <c r="B7" s="648" t="s">
        <v>2381</v>
      </c>
      <c r="C7" s="385" t="s">
        <v>2382</v>
      </c>
      <c r="D7" s="649">
        <v>210005</v>
      </c>
      <c r="E7" s="649" t="s">
        <v>24</v>
      </c>
      <c r="F7" s="650" t="s">
        <v>2383</v>
      </c>
      <c r="G7" s="650" t="s">
        <v>2384</v>
      </c>
      <c r="H7" s="650" t="s">
        <v>2385</v>
      </c>
      <c r="I7" s="650" t="s">
        <v>2386</v>
      </c>
      <c r="J7" s="651">
        <v>110149</v>
      </c>
      <c r="K7" s="226" t="s">
        <v>2387</v>
      </c>
      <c r="L7" s="650" t="s">
        <v>2388</v>
      </c>
      <c r="M7" s="652" t="s">
        <v>2389</v>
      </c>
      <c r="N7" s="652" t="s">
        <v>2390</v>
      </c>
      <c r="P7" s="653">
        <v>12.2</v>
      </c>
      <c r="Q7" s="653">
        <v>12.2</v>
      </c>
      <c r="R7" s="653">
        <v>12.2</v>
      </c>
      <c r="S7" s="651">
        <v>210005</v>
      </c>
      <c r="T7" s="129" t="s">
        <v>24</v>
      </c>
      <c r="U7" s="650" t="s">
        <v>2385</v>
      </c>
      <c r="V7" s="650" t="s">
        <v>2386</v>
      </c>
      <c r="W7" s="654">
        <v>17.98</v>
      </c>
      <c r="X7" s="654">
        <v>17.98</v>
      </c>
      <c r="Y7" s="654">
        <v>17.98</v>
      </c>
      <c r="Z7" s="292"/>
      <c r="AA7" s="655" t="s">
        <v>2391</v>
      </c>
    </row>
    <row r="8" spans="1:27" ht="42" thickBot="1" x14ac:dyDescent="0.35">
      <c r="A8" s="647" t="s">
        <v>2380</v>
      </c>
      <c r="B8" s="648" t="s">
        <v>2392</v>
      </c>
      <c r="C8" s="385" t="s">
        <v>2382</v>
      </c>
      <c r="D8" s="649">
        <v>210003</v>
      </c>
      <c r="E8" s="649" t="s">
        <v>24</v>
      </c>
      <c r="F8" s="651">
        <v>18.75</v>
      </c>
      <c r="G8" s="650" t="s">
        <v>2393</v>
      </c>
      <c r="H8" s="650" t="s">
        <v>2385</v>
      </c>
      <c r="I8" s="650" t="s">
        <v>2394</v>
      </c>
      <c r="J8" s="651">
        <v>110149</v>
      </c>
      <c r="K8" s="226" t="s">
        <v>2387</v>
      </c>
      <c r="L8" s="650" t="s">
        <v>2395</v>
      </c>
      <c r="M8" s="652" t="s">
        <v>2389</v>
      </c>
      <c r="N8" s="652" t="s">
        <v>2396</v>
      </c>
      <c r="P8" s="653">
        <v>22.63</v>
      </c>
      <c r="Q8" s="653">
        <v>22.63</v>
      </c>
      <c r="R8" s="653">
        <v>22.63</v>
      </c>
      <c r="S8" s="651">
        <v>210003</v>
      </c>
      <c r="T8" s="129" t="s">
        <v>24</v>
      </c>
      <c r="U8" s="650" t="s">
        <v>2385</v>
      </c>
      <c r="V8" s="650" t="s">
        <v>2394</v>
      </c>
      <c r="W8" s="653">
        <v>26.97</v>
      </c>
      <c r="X8" s="653">
        <v>26.97</v>
      </c>
      <c r="Y8" s="653">
        <v>26.97</v>
      </c>
      <c r="Z8" s="292"/>
      <c r="AA8" s="655" t="s">
        <v>2391</v>
      </c>
    </row>
    <row r="9" spans="1:27" ht="42" thickBot="1" x14ac:dyDescent="0.35">
      <c r="A9" s="647" t="s">
        <v>2380</v>
      </c>
      <c r="B9" s="648" t="s">
        <v>2397</v>
      </c>
      <c r="C9" s="385" t="s">
        <v>2382</v>
      </c>
      <c r="D9" s="649">
        <v>210006</v>
      </c>
      <c r="E9" s="649" t="s">
        <v>24</v>
      </c>
      <c r="F9" s="651">
        <v>18.75</v>
      </c>
      <c r="G9" s="650" t="s">
        <v>2393</v>
      </c>
      <c r="H9" s="650" t="s">
        <v>2398</v>
      </c>
      <c r="I9" s="650" t="s">
        <v>2399</v>
      </c>
      <c r="J9" s="651">
        <v>110149</v>
      </c>
      <c r="K9" s="226" t="s">
        <v>2387</v>
      </c>
      <c r="L9" s="650" t="s">
        <v>2400</v>
      </c>
      <c r="M9" s="652" t="s">
        <v>2389</v>
      </c>
      <c r="N9" s="652" t="s">
        <v>2396</v>
      </c>
      <c r="P9" s="653">
        <v>22.63</v>
      </c>
      <c r="Q9" s="653">
        <v>22.63</v>
      </c>
      <c r="R9" s="653">
        <v>22.63</v>
      </c>
      <c r="S9" s="651">
        <v>210006</v>
      </c>
      <c r="T9" s="129" t="s">
        <v>24</v>
      </c>
      <c r="U9" s="650" t="s">
        <v>2398</v>
      </c>
      <c r="V9" s="650" t="s">
        <v>2399</v>
      </c>
      <c r="W9" s="653">
        <v>26.97</v>
      </c>
      <c r="X9" s="653">
        <v>26.97</v>
      </c>
      <c r="Y9" s="653">
        <v>26.97</v>
      </c>
      <c r="Z9" s="292"/>
      <c r="AA9" s="655" t="s">
        <v>2391</v>
      </c>
    </row>
    <row r="10" spans="1:27" ht="42" thickBot="1" x14ac:dyDescent="0.35">
      <c r="A10" s="647" t="s">
        <v>2380</v>
      </c>
      <c r="B10" s="648" t="s">
        <v>2401</v>
      </c>
      <c r="C10" s="385" t="s">
        <v>2382</v>
      </c>
      <c r="D10" s="649">
        <v>210004</v>
      </c>
      <c r="E10" s="649" t="s">
        <v>24</v>
      </c>
      <c r="F10" s="650" t="s">
        <v>2402</v>
      </c>
      <c r="G10" s="650" t="s">
        <v>2403</v>
      </c>
      <c r="H10" s="650" t="s">
        <v>2404</v>
      </c>
      <c r="I10" s="650" t="s">
        <v>2386</v>
      </c>
      <c r="J10" s="651">
        <v>110149</v>
      </c>
      <c r="K10" s="226" t="s">
        <v>2387</v>
      </c>
      <c r="L10" s="650" t="s">
        <v>2405</v>
      </c>
      <c r="M10" s="652" t="s">
        <v>2389</v>
      </c>
      <c r="N10" s="652" t="s">
        <v>2406</v>
      </c>
      <c r="P10" s="653">
        <v>9.6199999999999992</v>
      </c>
      <c r="Q10" s="653">
        <v>9.6199999999999992</v>
      </c>
      <c r="R10" s="653">
        <v>9.6199999999999992</v>
      </c>
      <c r="S10" s="651">
        <v>210004</v>
      </c>
      <c r="T10" s="129" t="s">
        <v>24</v>
      </c>
      <c r="U10" s="650" t="s">
        <v>2404</v>
      </c>
      <c r="V10" s="650" t="s">
        <v>2386</v>
      </c>
      <c r="W10" s="653">
        <v>14.38</v>
      </c>
      <c r="X10" s="653">
        <v>14.38</v>
      </c>
      <c r="Y10" s="653">
        <v>14.38</v>
      </c>
      <c r="Z10" s="292"/>
      <c r="AA10" s="655" t="s">
        <v>2391</v>
      </c>
    </row>
    <row r="11" spans="1:27" ht="43.8" thickBot="1" x14ac:dyDescent="0.35">
      <c r="A11" s="647" t="s">
        <v>2380</v>
      </c>
      <c r="B11" s="395" t="s">
        <v>2407</v>
      </c>
      <c r="C11" s="385" t="s">
        <v>2382</v>
      </c>
      <c r="D11" s="649" t="s">
        <v>2408</v>
      </c>
      <c r="E11" s="649" t="s">
        <v>24</v>
      </c>
      <c r="F11" s="656">
        <v>27</v>
      </c>
      <c r="G11" s="650" t="s">
        <v>2409</v>
      </c>
      <c r="H11" s="656">
        <v>96</v>
      </c>
      <c r="I11" s="657">
        <v>4.5</v>
      </c>
      <c r="J11" s="651">
        <v>110149</v>
      </c>
      <c r="K11" s="226" t="s">
        <v>2387</v>
      </c>
      <c r="L11" s="650" t="s">
        <v>2410</v>
      </c>
      <c r="M11" s="652" t="s">
        <v>2389</v>
      </c>
      <c r="N11" s="652" t="s">
        <v>2411</v>
      </c>
      <c r="P11" s="653">
        <v>14.42</v>
      </c>
      <c r="Q11" s="653">
        <v>14.42</v>
      </c>
      <c r="R11" s="653">
        <v>14.42</v>
      </c>
      <c r="S11" s="651" t="s">
        <v>2408</v>
      </c>
      <c r="T11" s="129" t="s">
        <v>24</v>
      </c>
      <c r="U11" s="656">
        <v>96</v>
      </c>
      <c r="V11" s="657">
        <v>4.5</v>
      </c>
      <c r="W11" s="653">
        <v>18.93</v>
      </c>
      <c r="X11" s="653">
        <v>18.93</v>
      </c>
      <c r="Y11" s="653">
        <v>18.93</v>
      </c>
      <c r="Z11" s="292"/>
      <c r="AA11" s="658" t="s">
        <v>2412</v>
      </c>
    </row>
    <row r="12" spans="1:27" ht="42" thickBot="1" x14ac:dyDescent="0.35">
      <c r="A12" s="647" t="s">
        <v>2380</v>
      </c>
      <c r="B12" s="395" t="s">
        <v>2413</v>
      </c>
      <c r="C12" s="385" t="s">
        <v>2382</v>
      </c>
      <c r="D12" s="649" t="s">
        <v>2414</v>
      </c>
      <c r="E12" s="649" t="s">
        <v>24</v>
      </c>
      <c r="F12" s="656">
        <v>27</v>
      </c>
      <c r="G12" s="650" t="s">
        <v>2409</v>
      </c>
      <c r="H12" s="656">
        <v>96</v>
      </c>
      <c r="I12" s="657">
        <v>4.5</v>
      </c>
      <c r="J12" s="651">
        <v>110149</v>
      </c>
      <c r="K12" s="226" t="s">
        <v>2387</v>
      </c>
      <c r="L12" s="650" t="s">
        <v>2410</v>
      </c>
      <c r="M12" s="652" t="s">
        <v>2389</v>
      </c>
      <c r="N12" s="652" t="s">
        <v>2411</v>
      </c>
      <c r="P12" s="653">
        <v>14.42</v>
      </c>
      <c r="Q12" s="653">
        <v>14.42</v>
      </c>
      <c r="R12" s="653">
        <v>14.42</v>
      </c>
      <c r="S12" s="651" t="s">
        <v>2414</v>
      </c>
      <c r="T12" s="129" t="s">
        <v>24</v>
      </c>
      <c r="U12" s="656">
        <v>96</v>
      </c>
      <c r="V12" s="657">
        <v>4.5</v>
      </c>
      <c r="W12" s="653">
        <v>18.93</v>
      </c>
      <c r="X12" s="653">
        <v>18.93</v>
      </c>
      <c r="Y12" s="653">
        <v>18.93</v>
      </c>
      <c r="Z12" s="292"/>
      <c r="AA12" s="658" t="s">
        <v>2412</v>
      </c>
    </row>
    <row r="13" spans="1:27" ht="43.8" thickBot="1" x14ac:dyDescent="0.35">
      <c r="A13" s="647" t="s">
        <v>2380</v>
      </c>
      <c r="B13" s="395" t="s">
        <v>2415</v>
      </c>
      <c r="C13" s="385" t="s">
        <v>2382</v>
      </c>
      <c r="D13" s="649">
        <v>10013</v>
      </c>
      <c r="E13" s="649" t="s">
        <v>24</v>
      </c>
      <c r="F13" s="656">
        <v>27</v>
      </c>
      <c r="G13" s="650" t="s">
        <v>2409</v>
      </c>
      <c r="H13" s="656">
        <v>96</v>
      </c>
      <c r="I13" s="657">
        <v>4.5</v>
      </c>
      <c r="J13" s="651">
        <v>110149</v>
      </c>
      <c r="K13" s="226" t="s">
        <v>2387</v>
      </c>
      <c r="L13" s="650" t="s">
        <v>2410</v>
      </c>
      <c r="M13" s="652" t="s">
        <v>2389</v>
      </c>
      <c r="N13" s="652" t="s">
        <v>2411</v>
      </c>
      <c r="P13" s="653">
        <v>14.42</v>
      </c>
      <c r="Q13" s="653">
        <v>14.42</v>
      </c>
      <c r="R13" s="653">
        <v>14.42</v>
      </c>
      <c r="S13" s="651">
        <v>10013</v>
      </c>
      <c r="T13" s="129" t="s">
        <v>24</v>
      </c>
      <c r="U13" s="656">
        <v>96</v>
      </c>
      <c r="V13" s="657">
        <v>4.5</v>
      </c>
      <c r="W13" s="653">
        <v>18.93</v>
      </c>
      <c r="X13" s="653">
        <v>18.93</v>
      </c>
      <c r="Y13" s="653">
        <v>18.93</v>
      </c>
      <c r="Z13" s="292"/>
      <c r="AA13" s="658" t="s">
        <v>2412</v>
      </c>
    </row>
    <row r="14" spans="1:27" ht="43.8" thickBot="1" x14ac:dyDescent="0.35">
      <c r="A14" s="647" t="s">
        <v>2380</v>
      </c>
      <c r="B14" s="395" t="s">
        <v>2416</v>
      </c>
      <c r="C14" s="385" t="s">
        <v>2382</v>
      </c>
      <c r="D14" s="649" t="s">
        <v>2417</v>
      </c>
      <c r="E14" s="649" t="s">
        <v>24</v>
      </c>
      <c r="F14" s="656">
        <v>27</v>
      </c>
      <c r="G14" s="650" t="s">
        <v>2409</v>
      </c>
      <c r="H14" s="656">
        <v>96</v>
      </c>
      <c r="I14" s="657">
        <v>4.5</v>
      </c>
      <c r="J14" s="651">
        <v>110149</v>
      </c>
      <c r="K14" s="226" t="s">
        <v>2387</v>
      </c>
      <c r="L14" s="650" t="s">
        <v>2410</v>
      </c>
      <c r="M14" s="652" t="s">
        <v>2389</v>
      </c>
      <c r="N14" s="652" t="s">
        <v>2411</v>
      </c>
      <c r="P14" s="653">
        <v>14.42</v>
      </c>
      <c r="Q14" s="653">
        <v>14.42</v>
      </c>
      <c r="R14" s="653">
        <v>14.42</v>
      </c>
      <c r="S14" s="651" t="s">
        <v>2417</v>
      </c>
      <c r="T14" s="129" t="s">
        <v>24</v>
      </c>
      <c r="U14" s="656">
        <v>96</v>
      </c>
      <c r="V14" s="657">
        <v>4.5</v>
      </c>
      <c r="W14" s="653">
        <v>18.93</v>
      </c>
      <c r="X14" s="653">
        <v>18.93</v>
      </c>
      <c r="Y14" s="653">
        <v>18.93</v>
      </c>
      <c r="Z14" s="292"/>
      <c r="AA14" s="658" t="s">
        <v>2412</v>
      </c>
    </row>
    <row r="15" spans="1:27" ht="43.8" thickBot="1" x14ac:dyDescent="0.35">
      <c r="A15" s="647" t="s">
        <v>2380</v>
      </c>
      <c r="B15" s="395" t="s">
        <v>2416</v>
      </c>
      <c r="C15" s="385" t="s">
        <v>2382</v>
      </c>
      <c r="D15" s="649" t="s">
        <v>2418</v>
      </c>
      <c r="E15" s="649" t="s">
        <v>24</v>
      </c>
      <c r="F15" s="656">
        <v>27</v>
      </c>
      <c r="G15" s="650" t="s">
        <v>2409</v>
      </c>
      <c r="H15" s="656">
        <v>96</v>
      </c>
      <c r="I15" s="657">
        <v>4.5</v>
      </c>
      <c r="J15" s="651">
        <v>110149</v>
      </c>
      <c r="K15" s="226" t="s">
        <v>2387</v>
      </c>
      <c r="L15" s="650" t="s">
        <v>2410</v>
      </c>
      <c r="M15" s="652" t="s">
        <v>2389</v>
      </c>
      <c r="N15" s="652" t="s">
        <v>2411</v>
      </c>
      <c r="P15" s="653">
        <v>14.42</v>
      </c>
      <c r="Q15" s="653">
        <v>14.42</v>
      </c>
      <c r="R15" s="653">
        <v>14.42</v>
      </c>
      <c r="S15" s="651" t="s">
        <v>2418</v>
      </c>
      <c r="T15" s="129" t="s">
        <v>24</v>
      </c>
      <c r="U15" s="656">
        <v>96</v>
      </c>
      <c r="V15" s="657">
        <v>4.5</v>
      </c>
      <c r="W15" s="653">
        <v>18.93</v>
      </c>
      <c r="X15" s="653">
        <v>18.93</v>
      </c>
      <c r="Y15" s="653">
        <v>18.93</v>
      </c>
      <c r="Z15" s="292"/>
      <c r="AA15" s="658" t="s">
        <v>2412</v>
      </c>
    </row>
    <row r="16" spans="1:27" ht="43.8" thickBot="1" x14ac:dyDescent="0.35">
      <c r="A16" s="647" t="s">
        <v>2380</v>
      </c>
      <c r="B16" s="395" t="s">
        <v>2419</v>
      </c>
      <c r="C16" s="385" t="s">
        <v>2382</v>
      </c>
      <c r="D16" s="649" t="s">
        <v>2420</v>
      </c>
      <c r="E16" s="649" t="s">
        <v>24</v>
      </c>
      <c r="F16" s="656">
        <v>27</v>
      </c>
      <c r="G16" s="651">
        <v>28.25</v>
      </c>
      <c r="H16" s="656">
        <v>96</v>
      </c>
      <c r="I16" s="657">
        <v>4.5</v>
      </c>
      <c r="J16" s="651">
        <v>110149</v>
      </c>
      <c r="K16" s="226" t="s">
        <v>2387</v>
      </c>
      <c r="L16" s="650" t="s">
        <v>2410</v>
      </c>
      <c r="M16" s="652" t="s">
        <v>2389</v>
      </c>
      <c r="N16" s="652" t="s">
        <v>2411</v>
      </c>
      <c r="P16" s="653">
        <v>14.42</v>
      </c>
      <c r="Q16" s="653">
        <v>14.42</v>
      </c>
      <c r="R16" s="653">
        <v>14.42</v>
      </c>
      <c r="S16" s="651" t="s">
        <v>2420</v>
      </c>
      <c r="T16" s="129" t="s">
        <v>24</v>
      </c>
      <c r="U16" s="656">
        <v>96</v>
      </c>
      <c r="V16" s="657">
        <v>4.5</v>
      </c>
      <c r="W16" s="653">
        <v>18.93</v>
      </c>
      <c r="X16" s="653">
        <v>18.93</v>
      </c>
      <c r="Y16" s="653">
        <v>18.93</v>
      </c>
      <c r="Z16" s="292"/>
      <c r="AA16" s="658" t="s">
        <v>2412</v>
      </c>
    </row>
    <row r="17" spans="1:27" ht="42" thickBot="1" x14ac:dyDescent="0.35">
      <c r="A17" s="647" t="s">
        <v>2380</v>
      </c>
      <c r="B17" s="395" t="s">
        <v>2421</v>
      </c>
      <c r="C17" s="385" t="s">
        <v>2382</v>
      </c>
      <c r="D17" s="649" t="s">
        <v>2422</v>
      </c>
      <c r="E17" s="649" t="s">
        <v>24</v>
      </c>
      <c r="F17" s="656">
        <v>27</v>
      </c>
      <c r="G17" s="651">
        <v>28.25</v>
      </c>
      <c r="H17" s="656">
        <v>96</v>
      </c>
      <c r="I17" s="657">
        <v>4.5</v>
      </c>
      <c r="J17" s="651">
        <v>110149</v>
      </c>
      <c r="K17" s="226" t="s">
        <v>2387</v>
      </c>
      <c r="L17" s="650" t="s">
        <v>2410</v>
      </c>
      <c r="M17" s="652" t="s">
        <v>2389</v>
      </c>
      <c r="N17" s="652" t="s">
        <v>2411</v>
      </c>
      <c r="P17" s="653">
        <v>14.42</v>
      </c>
      <c r="Q17" s="653">
        <v>14.42</v>
      </c>
      <c r="R17" s="653">
        <v>14.42</v>
      </c>
      <c r="S17" s="651" t="s">
        <v>2422</v>
      </c>
      <c r="T17" s="129" t="s">
        <v>24</v>
      </c>
      <c r="U17" s="656">
        <v>96</v>
      </c>
      <c r="V17" s="657">
        <v>4.5</v>
      </c>
      <c r="W17" s="653">
        <v>18.93</v>
      </c>
      <c r="X17" s="653">
        <v>18.93</v>
      </c>
      <c r="Y17" s="653">
        <v>18.93</v>
      </c>
      <c r="Z17" s="292"/>
      <c r="AA17" s="658" t="s">
        <v>2412</v>
      </c>
    </row>
    <row r="18" spans="1:27" ht="43.8" thickBot="1" x14ac:dyDescent="0.35">
      <c r="A18" s="647" t="s">
        <v>2380</v>
      </c>
      <c r="B18" s="395" t="s">
        <v>2423</v>
      </c>
      <c r="C18" s="385" t="s">
        <v>2382</v>
      </c>
      <c r="D18" s="649" t="s">
        <v>2424</v>
      </c>
      <c r="E18" s="649" t="s">
        <v>24</v>
      </c>
      <c r="F18" s="656">
        <v>27</v>
      </c>
      <c r="G18" s="651">
        <v>28.25</v>
      </c>
      <c r="H18" s="656">
        <v>96</v>
      </c>
      <c r="I18" s="657">
        <v>4.5</v>
      </c>
      <c r="J18" s="651">
        <v>110149</v>
      </c>
      <c r="K18" s="226" t="s">
        <v>2387</v>
      </c>
      <c r="L18" s="650" t="s">
        <v>2410</v>
      </c>
      <c r="M18" s="652" t="s">
        <v>2389</v>
      </c>
      <c r="N18" s="652" t="s">
        <v>2411</v>
      </c>
      <c r="P18" s="653">
        <v>14.42</v>
      </c>
      <c r="Q18" s="653">
        <v>14.42</v>
      </c>
      <c r="R18" s="653">
        <v>14.42</v>
      </c>
      <c r="S18" s="651" t="s">
        <v>2424</v>
      </c>
      <c r="T18" s="129" t="s">
        <v>24</v>
      </c>
      <c r="U18" s="656">
        <v>96</v>
      </c>
      <c r="V18" s="657">
        <v>4.5</v>
      </c>
      <c r="W18" s="653">
        <v>18.93</v>
      </c>
      <c r="X18" s="653">
        <v>18.93</v>
      </c>
      <c r="Y18" s="653">
        <v>18.93</v>
      </c>
      <c r="Z18" s="292"/>
      <c r="AA18" s="658" t="s">
        <v>2412</v>
      </c>
    </row>
    <row r="19" spans="1:27" ht="43.8" thickBot="1" x14ac:dyDescent="0.35">
      <c r="A19" s="647" t="s">
        <v>2380</v>
      </c>
      <c r="B19" s="395" t="s">
        <v>2425</v>
      </c>
      <c r="C19" s="385" t="s">
        <v>2382</v>
      </c>
      <c r="D19" s="649" t="s">
        <v>2426</v>
      </c>
      <c r="E19" s="649" t="s">
        <v>24</v>
      </c>
      <c r="F19" s="656">
        <v>27</v>
      </c>
      <c r="G19" s="651">
        <v>28.25</v>
      </c>
      <c r="H19" s="656">
        <v>96</v>
      </c>
      <c r="I19" s="657">
        <v>4.5</v>
      </c>
      <c r="J19" s="651">
        <v>110149</v>
      </c>
      <c r="K19" s="226" t="s">
        <v>2387</v>
      </c>
      <c r="L19" s="650" t="s">
        <v>2410</v>
      </c>
      <c r="M19" s="652" t="s">
        <v>2389</v>
      </c>
      <c r="N19" s="652" t="s">
        <v>2411</v>
      </c>
      <c r="P19" s="653">
        <v>14.42</v>
      </c>
      <c r="Q19" s="653">
        <v>14.42</v>
      </c>
      <c r="R19" s="653">
        <v>14.42</v>
      </c>
      <c r="S19" s="651" t="s">
        <v>2426</v>
      </c>
      <c r="T19" s="129" t="s">
        <v>24</v>
      </c>
      <c r="U19" s="656">
        <v>96</v>
      </c>
      <c r="V19" s="657">
        <v>4.5</v>
      </c>
      <c r="W19" s="653">
        <v>18.93</v>
      </c>
      <c r="X19" s="653">
        <v>18.93</v>
      </c>
      <c r="Y19" s="653">
        <v>18.93</v>
      </c>
      <c r="Z19" s="292"/>
      <c r="AA19" s="658" t="s">
        <v>2412</v>
      </c>
    </row>
    <row r="20" spans="1:27" ht="43.8" thickBot="1" x14ac:dyDescent="0.35">
      <c r="A20" s="647" t="s">
        <v>2380</v>
      </c>
      <c r="B20" s="395" t="s">
        <v>2427</v>
      </c>
      <c r="C20" s="385" t="s">
        <v>2382</v>
      </c>
      <c r="D20" s="649" t="s">
        <v>2428</v>
      </c>
      <c r="E20" s="649" t="s">
        <v>24</v>
      </c>
      <c r="F20" s="656">
        <v>27</v>
      </c>
      <c r="G20" s="651">
        <v>28.25</v>
      </c>
      <c r="H20" s="656">
        <v>96</v>
      </c>
      <c r="I20" s="657">
        <v>4.5</v>
      </c>
      <c r="J20" s="651">
        <v>110149</v>
      </c>
      <c r="K20" s="226" t="s">
        <v>2387</v>
      </c>
      <c r="L20" s="650" t="s">
        <v>2410</v>
      </c>
      <c r="M20" s="652" t="s">
        <v>2389</v>
      </c>
      <c r="N20" s="652" t="s">
        <v>2411</v>
      </c>
      <c r="P20" s="653">
        <v>14.42</v>
      </c>
      <c r="Q20" s="653">
        <v>14.42</v>
      </c>
      <c r="R20" s="653">
        <v>14.42</v>
      </c>
      <c r="S20" s="651" t="s">
        <v>2428</v>
      </c>
      <c r="T20" s="129" t="s">
        <v>24</v>
      </c>
      <c r="U20" s="656">
        <v>96</v>
      </c>
      <c r="V20" s="657">
        <v>4.5</v>
      </c>
      <c r="W20" s="653">
        <v>18.93</v>
      </c>
      <c r="X20" s="653">
        <v>18.93</v>
      </c>
      <c r="Y20" s="653">
        <v>18.93</v>
      </c>
      <c r="Z20" s="292"/>
      <c r="AA20" s="658" t="s">
        <v>2412</v>
      </c>
    </row>
    <row r="21" spans="1:27" ht="43.8" thickBot="1" x14ac:dyDescent="0.35">
      <c r="A21" s="647" t="s">
        <v>2380</v>
      </c>
      <c r="B21" s="395" t="s">
        <v>2429</v>
      </c>
      <c r="C21" s="385" t="s">
        <v>2382</v>
      </c>
      <c r="D21" s="649" t="s">
        <v>2430</v>
      </c>
      <c r="E21" s="649" t="s">
        <v>24</v>
      </c>
      <c r="F21" s="656">
        <v>27</v>
      </c>
      <c r="G21" s="651">
        <v>28.25</v>
      </c>
      <c r="H21" s="656">
        <v>96</v>
      </c>
      <c r="I21" s="657">
        <v>4.5</v>
      </c>
      <c r="J21" s="651">
        <v>110149</v>
      </c>
      <c r="K21" s="226" t="s">
        <v>2387</v>
      </c>
      <c r="L21" s="650" t="s">
        <v>2410</v>
      </c>
      <c r="M21" s="652" t="s">
        <v>2389</v>
      </c>
      <c r="N21" s="652" t="s">
        <v>2411</v>
      </c>
      <c r="P21" s="653">
        <v>14.42</v>
      </c>
      <c r="Q21" s="653">
        <v>14.42</v>
      </c>
      <c r="R21" s="653">
        <v>14.42</v>
      </c>
      <c r="S21" s="651" t="s">
        <v>2430</v>
      </c>
      <c r="T21" s="129" t="s">
        <v>24</v>
      </c>
      <c r="U21" s="656">
        <v>96</v>
      </c>
      <c r="V21" s="657">
        <v>4.5</v>
      </c>
      <c r="W21" s="653">
        <v>18.93</v>
      </c>
      <c r="X21" s="653">
        <v>18.93</v>
      </c>
      <c r="Y21" s="653">
        <v>18.93</v>
      </c>
      <c r="Z21" s="292"/>
      <c r="AA21" s="658" t="s">
        <v>2412</v>
      </c>
    </row>
  </sheetData>
  <protectedRanges>
    <protectedRange password="8F60" sqref="Z6" name="Calculations_40"/>
  </protectedRanges>
  <mergeCells count="1">
    <mergeCell ref="P5:Q5"/>
  </mergeCells>
  <conditionalFormatting sqref="D1:D6">
    <cfRule type="duplicateValues" dxfId="131" priority="2"/>
  </conditionalFormatting>
  <conditionalFormatting sqref="T6">
    <cfRule type="duplicateValues" dxfId="130" priority="1"/>
  </conditionalFormatting>
  <conditionalFormatting sqref="E1:E6">
    <cfRule type="duplicateValues" dxfId="129" priority="3"/>
  </conditionalFormatting>
  <conditionalFormatting sqref="T1:T5 S1:S6">
    <cfRule type="duplicateValues" dxfId="128" priority="4"/>
  </conditionalFormatting>
  <dataValidations count="1">
    <dataValidation type="list" allowBlank="1" showInputMessage="1" showErrorMessage="1" error="Select from drop down list" sqref="C7:C21" xr:uid="{00000000-0002-0000-3100-000000000000}">
      <formula1>Category</formula1>
    </dataValidation>
  </dataValidations>
  <pageMargins left="0.7" right="0.7" top="0.75" bottom="0.75" header="0.3" footer="0.3"/>
  <pageSetup orientation="portrait"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0070C0"/>
  </sheetPr>
  <dimension ref="A1:T21"/>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12.5546875" style="10" customWidth="1"/>
    <col min="2" max="2" width="23.88671875" style="10" customWidth="1"/>
    <col min="3" max="3" width="27.109375" style="10" bestFit="1" customWidth="1"/>
    <col min="4" max="6" width="10.109375" style="529" bestFit="1" customWidth="1"/>
    <col min="7" max="7" width="8.44140625" style="529" bestFit="1" customWidth="1"/>
    <col min="8" max="8" width="7.44140625" style="529" bestFit="1" customWidth="1"/>
    <col min="9" max="9" width="9.109375" style="529"/>
    <col min="10" max="10" width="22" style="529" bestFit="1" customWidth="1"/>
    <col min="11" max="11" width="20.88671875" style="529" customWidth="1"/>
    <col min="12" max="12" width="21.88671875" style="529" customWidth="1"/>
    <col min="13" max="13" width="20.88671875" style="529" customWidth="1"/>
    <col min="14" max="14" width="10.109375" style="58" bestFit="1" customWidth="1"/>
    <col min="15" max="16" width="8.5546875" style="528" bestFit="1" customWidth="1"/>
    <col min="17" max="17" width="5.88671875" style="59" customWidth="1"/>
    <col min="18" max="18" width="16" style="528" bestFit="1" customWidth="1"/>
    <col min="19" max="19" width="15.88671875" style="528" bestFit="1" customWidth="1"/>
    <col min="20" max="20" width="26" style="529" customWidth="1"/>
    <col min="21" max="16384" width="9.10937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4.4"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659" t="s">
        <v>3</v>
      </c>
      <c r="B6" s="660" t="s">
        <v>8</v>
      </c>
      <c r="C6" s="661" t="s">
        <v>18</v>
      </c>
      <c r="D6" s="662" t="s">
        <v>9</v>
      </c>
      <c r="E6" s="662" t="s">
        <v>5</v>
      </c>
      <c r="F6" s="662" t="s">
        <v>20</v>
      </c>
      <c r="G6" s="660" t="s">
        <v>38</v>
      </c>
      <c r="H6" s="662" t="s">
        <v>39</v>
      </c>
      <c r="I6" s="663" t="s">
        <v>10</v>
      </c>
      <c r="J6" s="662" t="s">
        <v>11</v>
      </c>
      <c r="K6" s="572" t="s">
        <v>29</v>
      </c>
      <c r="L6" s="664" t="s">
        <v>30</v>
      </c>
      <c r="M6" s="572" t="s">
        <v>31</v>
      </c>
      <c r="N6" s="665" t="s">
        <v>28</v>
      </c>
      <c r="O6" s="666" t="s">
        <v>12</v>
      </c>
      <c r="P6" s="666" t="s">
        <v>13</v>
      </c>
      <c r="Q6" s="667"/>
      <c r="R6" s="666" t="s">
        <v>16</v>
      </c>
      <c r="S6" s="668" t="s">
        <v>17</v>
      </c>
      <c r="T6" s="15" t="s">
        <v>7</v>
      </c>
    </row>
    <row r="7" spans="1:20" ht="42" thickBot="1" x14ac:dyDescent="0.35">
      <c r="A7" s="669" t="s">
        <v>2380</v>
      </c>
      <c r="B7" s="670" t="s">
        <v>2381</v>
      </c>
      <c r="C7" s="671">
        <v>210005</v>
      </c>
      <c r="D7" s="671" t="s">
        <v>24</v>
      </c>
      <c r="E7" s="672" t="s">
        <v>2383</v>
      </c>
      <c r="F7" s="672" t="s">
        <v>2384</v>
      </c>
      <c r="G7" s="672" t="s">
        <v>2385</v>
      </c>
      <c r="H7" s="672" t="s">
        <v>2386</v>
      </c>
      <c r="I7" s="673">
        <v>110149</v>
      </c>
      <c r="J7" s="674" t="s">
        <v>2387</v>
      </c>
      <c r="K7" s="675">
        <v>17.98</v>
      </c>
      <c r="L7" s="675">
        <v>17.98</v>
      </c>
      <c r="M7" s="675">
        <v>17.98</v>
      </c>
      <c r="N7" s="672" t="s">
        <v>2388</v>
      </c>
      <c r="O7" s="676" t="s">
        <v>2389</v>
      </c>
      <c r="P7" s="676" t="s">
        <v>2390</v>
      </c>
      <c r="Q7" s="677"/>
      <c r="R7" s="676" t="s">
        <v>2390</v>
      </c>
      <c r="S7" s="678"/>
      <c r="T7" s="655" t="s">
        <v>2391</v>
      </c>
    </row>
    <row r="8" spans="1:20" ht="42" thickBot="1" x14ac:dyDescent="0.35">
      <c r="A8" s="669" t="s">
        <v>2380</v>
      </c>
      <c r="B8" s="670" t="s">
        <v>2392</v>
      </c>
      <c r="C8" s="671">
        <v>210003</v>
      </c>
      <c r="D8" s="671" t="s">
        <v>24</v>
      </c>
      <c r="E8" s="673">
        <v>18.75</v>
      </c>
      <c r="F8" s="672" t="s">
        <v>2393</v>
      </c>
      <c r="G8" s="672" t="s">
        <v>2385</v>
      </c>
      <c r="H8" s="672" t="s">
        <v>2394</v>
      </c>
      <c r="I8" s="673">
        <v>110149</v>
      </c>
      <c r="J8" s="674" t="s">
        <v>2387</v>
      </c>
      <c r="K8" s="675">
        <v>26.97</v>
      </c>
      <c r="L8" s="675">
        <v>26.97</v>
      </c>
      <c r="M8" s="675">
        <v>26.97</v>
      </c>
      <c r="N8" s="672" t="s">
        <v>2395</v>
      </c>
      <c r="O8" s="676" t="s">
        <v>2389</v>
      </c>
      <c r="P8" s="676" t="s">
        <v>2396</v>
      </c>
      <c r="Q8" s="677"/>
      <c r="R8" s="676" t="s">
        <v>2396</v>
      </c>
      <c r="S8" s="678"/>
      <c r="T8" s="655" t="s">
        <v>2391</v>
      </c>
    </row>
    <row r="9" spans="1:20" ht="42" thickBot="1" x14ac:dyDescent="0.35">
      <c r="A9" s="669" t="s">
        <v>2380</v>
      </c>
      <c r="B9" s="670" t="s">
        <v>2397</v>
      </c>
      <c r="C9" s="671">
        <v>210006</v>
      </c>
      <c r="D9" s="671" t="s">
        <v>24</v>
      </c>
      <c r="E9" s="673">
        <v>18.75</v>
      </c>
      <c r="F9" s="672" t="s">
        <v>2393</v>
      </c>
      <c r="G9" s="672" t="s">
        <v>2398</v>
      </c>
      <c r="H9" s="672" t="s">
        <v>2399</v>
      </c>
      <c r="I9" s="673">
        <v>110149</v>
      </c>
      <c r="J9" s="674" t="s">
        <v>2387</v>
      </c>
      <c r="K9" s="675">
        <v>26.97</v>
      </c>
      <c r="L9" s="675">
        <v>26.97</v>
      </c>
      <c r="M9" s="675">
        <v>26.97</v>
      </c>
      <c r="N9" s="672" t="s">
        <v>2400</v>
      </c>
      <c r="O9" s="676" t="s">
        <v>2389</v>
      </c>
      <c r="P9" s="676" t="s">
        <v>2396</v>
      </c>
      <c r="Q9" s="677"/>
      <c r="R9" s="676" t="s">
        <v>2396</v>
      </c>
      <c r="S9" s="678"/>
      <c r="T9" s="655" t="s">
        <v>2391</v>
      </c>
    </row>
    <row r="10" spans="1:20" ht="42" thickBot="1" x14ac:dyDescent="0.35">
      <c r="A10" s="669" t="s">
        <v>2380</v>
      </c>
      <c r="B10" s="670" t="s">
        <v>2401</v>
      </c>
      <c r="C10" s="671">
        <v>210004</v>
      </c>
      <c r="D10" s="671" t="s">
        <v>24</v>
      </c>
      <c r="E10" s="672" t="s">
        <v>2402</v>
      </c>
      <c r="F10" s="672" t="s">
        <v>2403</v>
      </c>
      <c r="G10" s="672" t="s">
        <v>2404</v>
      </c>
      <c r="H10" s="672" t="s">
        <v>2386</v>
      </c>
      <c r="I10" s="673">
        <v>110149</v>
      </c>
      <c r="J10" s="674" t="s">
        <v>2387</v>
      </c>
      <c r="K10" s="675">
        <v>14.98</v>
      </c>
      <c r="L10" s="675">
        <v>14.98</v>
      </c>
      <c r="M10" s="675">
        <v>14.98</v>
      </c>
      <c r="N10" s="672" t="s">
        <v>2405</v>
      </c>
      <c r="O10" s="676" t="s">
        <v>2389</v>
      </c>
      <c r="P10" s="676" t="s">
        <v>2406</v>
      </c>
      <c r="Q10" s="677"/>
      <c r="R10" s="676" t="s">
        <v>2406</v>
      </c>
      <c r="S10" s="678"/>
      <c r="T10" s="655" t="s">
        <v>2391</v>
      </c>
    </row>
    <row r="11" spans="1:20" ht="42" thickBot="1" x14ac:dyDescent="0.35">
      <c r="A11" s="669" t="s">
        <v>2380</v>
      </c>
      <c r="B11" s="679" t="s">
        <v>2407</v>
      </c>
      <c r="C11" s="671" t="s">
        <v>2408</v>
      </c>
      <c r="D11" s="671" t="s">
        <v>24</v>
      </c>
      <c r="E11" s="680">
        <v>27</v>
      </c>
      <c r="F11" s="672" t="s">
        <v>2409</v>
      </c>
      <c r="G11" s="680">
        <v>96</v>
      </c>
      <c r="H11" s="681">
        <v>4.5</v>
      </c>
      <c r="I11" s="673">
        <v>110149</v>
      </c>
      <c r="J11" s="674" t="s">
        <v>2387</v>
      </c>
      <c r="K11" s="675">
        <v>18.93</v>
      </c>
      <c r="L11" s="675">
        <v>18.93</v>
      </c>
      <c r="M11" s="675">
        <v>18.93</v>
      </c>
      <c r="N11" s="672" t="s">
        <v>2410</v>
      </c>
      <c r="O11" s="676" t="s">
        <v>2389</v>
      </c>
      <c r="P11" s="676" t="s">
        <v>2411</v>
      </c>
      <c r="Q11" s="677"/>
      <c r="R11" s="676" t="s">
        <v>2411</v>
      </c>
      <c r="S11" s="678"/>
      <c r="T11" s="658" t="s">
        <v>2412</v>
      </c>
    </row>
    <row r="12" spans="1:20" ht="42" thickBot="1" x14ac:dyDescent="0.35">
      <c r="A12" s="669" t="s">
        <v>2380</v>
      </c>
      <c r="B12" s="679" t="s">
        <v>2413</v>
      </c>
      <c r="C12" s="671" t="s">
        <v>2414</v>
      </c>
      <c r="D12" s="671" t="s">
        <v>24</v>
      </c>
      <c r="E12" s="680">
        <v>27</v>
      </c>
      <c r="F12" s="672" t="s">
        <v>2409</v>
      </c>
      <c r="G12" s="680">
        <v>96</v>
      </c>
      <c r="H12" s="681">
        <v>4.5</v>
      </c>
      <c r="I12" s="673">
        <v>110149</v>
      </c>
      <c r="J12" s="674" t="s">
        <v>2387</v>
      </c>
      <c r="K12" s="675">
        <v>18.93</v>
      </c>
      <c r="L12" s="675">
        <v>18.93</v>
      </c>
      <c r="M12" s="675">
        <v>18.93</v>
      </c>
      <c r="N12" s="672" t="s">
        <v>2410</v>
      </c>
      <c r="O12" s="676" t="s">
        <v>2389</v>
      </c>
      <c r="P12" s="676" t="s">
        <v>2411</v>
      </c>
      <c r="Q12" s="677"/>
      <c r="R12" s="676" t="s">
        <v>2411</v>
      </c>
      <c r="S12" s="678"/>
      <c r="T12" s="658" t="s">
        <v>2412</v>
      </c>
    </row>
    <row r="13" spans="1:20" ht="43.8" thickBot="1" x14ac:dyDescent="0.35">
      <c r="A13" s="669" t="s">
        <v>2380</v>
      </c>
      <c r="B13" s="679" t="s">
        <v>2415</v>
      </c>
      <c r="C13" s="671">
        <v>10013</v>
      </c>
      <c r="D13" s="671" t="s">
        <v>24</v>
      </c>
      <c r="E13" s="680">
        <v>27</v>
      </c>
      <c r="F13" s="672" t="s">
        <v>2409</v>
      </c>
      <c r="G13" s="680">
        <v>96</v>
      </c>
      <c r="H13" s="681">
        <v>4.5</v>
      </c>
      <c r="I13" s="673">
        <v>110149</v>
      </c>
      <c r="J13" s="674" t="s">
        <v>2387</v>
      </c>
      <c r="K13" s="675">
        <v>18.93</v>
      </c>
      <c r="L13" s="675">
        <v>18.93</v>
      </c>
      <c r="M13" s="675">
        <v>18.93</v>
      </c>
      <c r="N13" s="672" t="s">
        <v>2410</v>
      </c>
      <c r="O13" s="676" t="s">
        <v>2389</v>
      </c>
      <c r="P13" s="676" t="s">
        <v>2411</v>
      </c>
      <c r="Q13" s="677"/>
      <c r="R13" s="676" t="s">
        <v>2411</v>
      </c>
      <c r="S13" s="678"/>
      <c r="T13" s="658" t="s">
        <v>2412</v>
      </c>
    </row>
    <row r="14" spans="1:20" ht="43.8" thickBot="1" x14ac:dyDescent="0.35">
      <c r="A14" s="669" t="s">
        <v>2380</v>
      </c>
      <c r="B14" s="679" t="s">
        <v>2416</v>
      </c>
      <c r="C14" s="671" t="s">
        <v>2417</v>
      </c>
      <c r="D14" s="671" t="s">
        <v>24</v>
      </c>
      <c r="E14" s="680">
        <v>27</v>
      </c>
      <c r="F14" s="672" t="s">
        <v>2409</v>
      </c>
      <c r="G14" s="680">
        <v>96</v>
      </c>
      <c r="H14" s="681">
        <v>4.5</v>
      </c>
      <c r="I14" s="673">
        <v>110149</v>
      </c>
      <c r="J14" s="674" t="s">
        <v>2387</v>
      </c>
      <c r="K14" s="675">
        <v>18.93</v>
      </c>
      <c r="L14" s="675">
        <v>18.93</v>
      </c>
      <c r="M14" s="675">
        <v>18.93</v>
      </c>
      <c r="N14" s="672" t="s">
        <v>2410</v>
      </c>
      <c r="O14" s="676" t="s">
        <v>2389</v>
      </c>
      <c r="P14" s="676" t="s">
        <v>2411</v>
      </c>
      <c r="Q14" s="677"/>
      <c r="R14" s="676" t="s">
        <v>2411</v>
      </c>
      <c r="S14" s="678"/>
      <c r="T14" s="658" t="s">
        <v>2412</v>
      </c>
    </row>
    <row r="15" spans="1:20" ht="43.8" thickBot="1" x14ac:dyDescent="0.35">
      <c r="A15" s="669" t="s">
        <v>2380</v>
      </c>
      <c r="B15" s="679" t="s">
        <v>2416</v>
      </c>
      <c r="C15" s="671" t="s">
        <v>2418</v>
      </c>
      <c r="D15" s="671" t="s">
        <v>24</v>
      </c>
      <c r="E15" s="680">
        <v>27</v>
      </c>
      <c r="F15" s="672" t="s">
        <v>2409</v>
      </c>
      <c r="G15" s="680">
        <v>96</v>
      </c>
      <c r="H15" s="681">
        <v>4.5</v>
      </c>
      <c r="I15" s="673">
        <v>110149</v>
      </c>
      <c r="J15" s="674" t="s">
        <v>2387</v>
      </c>
      <c r="K15" s="675">
        <v>18.93</v>
      </c>
      <c r="L15" s="675">
        <v>18.93</v>
      </c>
      <c r="M15" s="675">
        <v>18.93</v>
      </c>
      <c r="N15" s="672" t="s">
        <v>2410</v>
      </c>
      <c r="O15" s="676" t="s">
        <v>2389</v>
      </c>
      <c r="P15" s="676" t="s">
        <v>2411</v>
      </c>
      <c r="Q15" s="682"/>
      <c r="R15" s="676" t="s">
        <v>2411</v>
      </c>
      <c r="S15" s="683"/>
      <c r="T15" s="658" t="s">
        <v>2412</v>
      </c>
    </row>
    <row r="16" spans="1:20" ht="42" thickBot="1" x14ac:dyDescent="0.35">
      <c r="A16" s="669" t="s">
        <v>2380</v>
      </c>
      <c r="B16" s="679" t="s">
        <v>2419</v>
      </c>
      <c r="C16" s="671" t="s">
        <v>2420</v>
      </c>
      <c r="D16" s="671" t="s">
        <v>24</v>
      </c>
      <c r="E16" s="680">
        <v>27</v>
      </c>
      <c r="F16" s="673">
        <v>28.25</v>
      </c>
      <c r="G16" s="680">
        <v>96</v>
      </c>
      <c r="H16" s="681">
        <v>4.5</v>
      </c>
      <c r="I16" s="673">
        <v>110149</v>
      </c>
      <c r="J16" s="674" t="s">
        <v>2387</v>
      </c>
      <c r="K16" s="675">
        <v>18.93</v>
      </c>
      <c r="L16" s="675">
        <v>18.93</v>
      </c>
      <c r="M16" s="675">
        <v>18.93</v>
      </c>
      <c r="N16" s="672" t="s">
        <v>2410</v>
      </c>
      <c r="O16" s="676" t="s">
        <v>2389</v>
      </c>
      <c r="P16" s="676" t="s">
        <v>2411</v>
      </c>
      <c r="Q16" s="684"/>
      <c r="R16" s="676" t="s">
        <v>2411</v>
      </c>
      <c r="S16" s="683"/>
      <c r="T16" s="658" t="s">
        <v>2412</v>
      </c>
    </row>
    <row r="17" spans="1:20" ht="42" thickBot="1" x14ac:dyDescent="0.35">
      <c r="A17" s="669" t="s">
        <v>2380</v>
      </c>
      <c r="B17" s="679" t="s">
        <v>2421</v>
      </c>
      <c r="C17" s="671" t="s">
        <v>2422</v>
      </c>
      <c r="D17" s="671" t="s">
        <v>24</v>
      </c>
      <c r="E17" s="680">
        <v>27</v>
      </c>
      <c r="F17" s="673">
        <v>28.25</v>
      </c>
      <c r="G17" s="680">
        <v>96</v>
      </c>
      <c r="H17" s="681">
        <v>4.5</v>
      </c>
      <c r="I17" s="673">
        <v>110149</v>
      </c>
      <c r="J17" s="674" t="s">
        <v>2387</v>
      </c>
      <c r="K17" s="675">
        <v>18.93</v>
      </c>
      <c r="L17" s="675">
        <v>18.93</v>
      </c>
      <c r="M17" s="675">
        <v>18.93</v>
      </c>
      <c r="N17" s="672" t="s">
        <v>2410</v>
      </c>
      <c r="O17" s="676" t="s">
        <v>2389</v>
      </c>
      <c r="P17" s="676" t="s">
        <v>2411</v>
      </c>
      <c r="Q17" s="684"/>
      <c r="R17" s="676" t="s">
        <v>2411</v>
      </c>
      <c r="S17" s="683"/>
      <c r="T17" s="658" t="s">
        <v>2412</v>
      </c>
    </row>
    <row r="18" spans="1:20" ht="43.8" thickBot="1" x14ac:dyDescent="0.35">
      <c r="A18" s="669" t="s">
        <v>2380</v>
      </c>
      <c r="B18" s="679" t="s">
        <v>2423</v>
      </c>
      <c r="C18" s="671" t="s">
        <v>2424</v>
      </c>
      <c r="D18" s="671" t="s">
        <v>24</v>
      </c>
      <c r="E18" s="680">
        <v>27</v>
      </c>
      <c r="F18" s="673">
        <v>28.25</v>
      </c>
      <c r="G18" s="680">
        <v>96</v>
      </c>
      <c r="H18" s="681">
        <v>4.5</v>
      </c>
      <c r="I18" s="673">
        <v>110149</v>
      </c>
      <c r="J18" s="674" t="s">
        <v>2387</v>
      </c>
      <c r="K18" s="675">
        <v>18.93</v>
      </c>
      <c r="L18" s="675">
        <v>18.93</v>
      </c>
      <c r="M18" s="675">
        <v>18.93</v>
      </c>
      <c r="N18" s="672" t="s">
        <v>2410</v>
      </c>
      <c r="O18" s="676" t="s">
        <v>2389</v>
      </c>
      <c r="P18" s="676" t="s">
        <v>2411</v>
      </c>
      <c r="Q18" s="684"/>
      <c r="R18" s="676" t="s">
        <v>2411</v>
      </c>
      <c r="S18" s="683"/>
      <c r="T18" s="658" t="s">
        <v>2412</v>
      </c>
    </row>
    <row r="19" spans="1:20" ht="43.8" thickBot="1" x14ac:dyDescent="0.35">
      <c r="A19" s="669" t="s">
        <v>2380</v>
      </c>
      <c r="B19" s="679" t="s">
        <v>2425</v>
      </c>
      <c r="C19" s="671" t="s">
        <v>2426</v>
      </c>
      <c r="D19" s="671" t="s">
        <v>24</v>
      </c>
      <c r="E19" s="680">
        <v>27</v>
      </c>
      <c r="F19" s="673">
        <v>28.25</v>
      </c>
      <c r="G19" s="680">
        <v>96</v>
      </c>
      <c r="H19" s="681">
        <v>4.5</v>
      </c>
      <c r="I19" s="673">
        <v>110149</v>
      </c>
      <c r="J19" s="674" t="s">
        <v>2387</v>
      </c>
      <c r="K19" s="675">
        <v>18.93</v>
      </c>
      <c r="L19" s="675">
        <v>18.93</v>
      </c>
      <c r="M19" s="675">
        <v>18.93</v>
      </c>
      <c r="N19" s="672" t="s">
        <v>2410</v>
      </c>
      <c r="O19" s="676" t="s">
        <v>2389</v>
      </c>
      <c r="P19" s="676" t="s">
        <v>2411</v>
      </c>
      <c r="Q19" s="684"/>
      <c r="R19" s="676" t="s">
        <v>2411</v>
      </c>
      <c r="S19" s="683"/>
      <c r="T19" s="658" t="s">
        <v>2412</v>
      </c>
    </row>
    <row r="20" spans="1:20" ht="43.8" thickBot="1" x14ac:dyDescent="0.35">
      <c r="A20" s="669" t="s">
        <v>2380</v>
      </c>
      <c r="B20" s="679" t="s">
        <v>2427</v>
      </c>
      <c r="C20" s="671" t="s">
        <v>2428</v>
      </c>
      <c r="D20" s="671" t="s">
        <v>24</v>
      </c>
      <c r="E20" s="680">
        <v>27</v>
      </c>
      <c r="F20" s="673">
        <v>28.25</v>
      </c>
      <c r="G20" s="680">
        <v>96</v>
      </c>
      <c r="H20" s="681">
        <v>4.5</v>
      </c>
      <c r="I20" s="673">
        <v>110149</v>
      </c>
      <c r="J20" s="674" t="s">
        <v>2387</v>
      </c>
      <c r="K20" s="675">
        <v>18.93</v>
      </c>
      <c r="L20" s="675">
        <v>18.93</v>
      </c>
      <c r="M20" s="675">
        <v>18.93</v>
      </c>
      <c r="N20" s="672" t="s">
        <v>2410</v>
      </c>
      <c r="O20" s="676" t="s">
        <v>2389</v>
      </c>
      <c r="P20" s="676" t="s">
        <v>2411</v>
      </c>
      <c r="Q20" s="684"/>
      <c r="R20" s="676" t="s">
        <v>2411</v>
      </c>
      <c r="S20" s="683"/>
      <c r="T20" s="658" t="s">
        <v>2412</v>
      </c>
    </row>
    <row r="21" spans="1:20" ht="43.8" thickBot="1" x14ac:dyDescent="0.35">
      <c r="A21" s="669" t="s">
        <v>2380</v>
      </c>
      <c r="B21" s="679" t="s">
        <v>2429</v>
      </c>
      <c r="C21" s="671" t="s">
        <v>2430</v>
      </c>
      <c r="D21" s="671" t="s">
        <v>24</v>
      </c>
      <c r="E21" s="680">
        <v>27</v>
      </c>
      <c r="F21" s="673">
        <v>28.25</v>
      </c>
      <c r="G21" s="680">
        <v>96</v>
      </c>
      <c r="H21" s="681">
        <v>4.5</v>
      </c>
      <c r="I21" s="673">
        <v>110149</v>
      </c>
      <c r="J21" s="674" t="s">
        <v>2387</v>
      </c>
      <c r="K21" s="675">
        <v>18.93</v>
      </c>
      <c r="L21" s="675">
        <v>18.93</v>
      </c>
      <c r="M21" s="675">
        <v>18.93</v>
      </c>
      <c r="N21" s="672" t="s">
        <v>2410</v>
      </c>
      <c r="O21" s="676" t="s">
        <v>2389</v>
      </c>
      <c r="P21" s="676" t="s">
        <v>2411</v>
      </c>
      <c r="Q21" s="685"/>
      <c r="R21" s="676" t="s">
        <v>2411</v>
      </c>
      <c r="S21" s="683"/>
      <c r="T21" s="658" t="s">
        <v>2412</v>
      </c>
    </row>
  </sheetData>
  <protectedRanges>
    <protectedRange password="8F60" sqref="S6" name="Calculations_40"/>
  </protectedRanges>
  <conditionalFormatting sqref="C4:C6">
    <cfRule type="duplicateValues" dxfId="127" priority="3"/>
  </conditionalFormatting>
  <conditionalFormatting sqref="D4:D6">
    <cfRule type="duplicateValues" dxfId="126" priority="4"/>
  </conditionalFormatting>
  <conditionalFormatting sqref="D1:D3">
    <cfRule type="duplicateValues" dxfId="125" priority="1"/>
  </conditionalFormatting>
  <conditionalFormatting sqref="E1:E3">
    <cfRule type="duplicateValues" dxfId="124" priority="2"/>
  </conditionalFormatting>
  <pageMargins left="0.7" right="0.7" top="0.75" bottom="0.75" header="0.3" footer="0.3"/>
  <pageSetup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rgb="FF002060"/>
  </sheetPr>
  <dimension ref="A1:T22"/>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67.664062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35.44140625" style="529" bestFit="1" customWidth="1"/>
    <col min="11" max="11" width="20.6640625" style="529" customWidth="1"/>
    <col min="12" max="12" width="21.6640625" style="529" customWidth="1"/>
    <col min="13" max="13" width="20.6640625" style="529" customWidth="1"/>
    <col min="14" max="14" width="10.33203125" style="58" bestFit="1" customWidth="1"/>
    <col min="15" max="15" width="9.88671875" style="77" bestFit="1" customWidth="1"/>
    <col min="16"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634"/>
      <c r="P1" s="28"/>
      <c r="Q1" s="29"/>
      <c r="R1" s="30"/>
      <c r="S1" s="31"/>
      <c r="T1" s="32"/>
    </row>
    <row r="2" spans="1:20" s="3" customFormat="1" x14ac:dyDescent="0.3">
      <c r="A2" s="4"/>
      <c r="B2" s="5" t="s">
        <v>41</v>
      </c>
      <c r="C2" s="5"/>
      <c r="D2" s="5"/>
      <c r="E2" s="33"/>
      <c r="F2" s="34"/>
      <c r="G2" s="34"/>
      <c r="H2" s="34"/>
      <c r="I2" s="34"/>
      <c r="J2" s="34"/>
      <c r="K2" s="34"/>
      <c r="L2" s="34"/>
      <c r="M2" s="34"/>
      <c r="N2" s="35"/>
      <c r="O2" s="635"/>
      <c r="P2" s="36"/>
      <c r="Q2" s="37"/>
      <c r="R2" s="38"/>
      <c r="S2" s="39"/>
      <c r="T2" s="40"/>
    </row>
    <row r="3" spans="1:20" s="3" customFormat="1" x14ac:dyDescent="0.3">
      <c r="A3" s="4"/>
      <c r="B3" s="6" t="s">
        <v>0</v>
      </c>
      <c r="C3" s="6"/>
      <c r="D3" s="6"/>
      <c r="E3" s="41"/>
      <c r="F3" s="42"/>
      <c r="G3" s="42"/>
      <c r="H3" s="42"/>
      <c r="I3" s="42"/>
      <c r="J3" s="42"/>
      <c r="K3" s="42"/>
      <c r="L3" s="42"/>
      <c r="M3" s="42"/>
      <c r="N3" s="43"/>
      <c r="O3" s="636"/>
      <c r="P3" s="44"/>
      <c r="Q3" s="45"/>
      <c r="R3" s="46"/>
      <c r="S3" s="39"/>
      <c r="T3" s="40"/>
    </row>
    <row r="4" spans="1:20" s="3" customFormat="1" ht="14.4" thickBot="1" x14ac:dyDescent="0.35">
      <c r="A4" s="4"/>
      <c r="B4" s="6"/>
      <c r="C4" s="6"/>
      <c r="D4" s="41"/>
      <c r="E4" s="42"/>
      <c r="F4" s="42"/>
      <c r="G4" s="42"/>
      <c r="H4" s="42"/>
      <c r="I4" s="42"/>
      <c r="J4" s="42"/>
      <c r="K4" s="42"/>
      <c r="L4" s="42"/>
      <c r="M4" s="42"/>
      <c r="N4" s="43"/>
      <c r="O4" s="636"/>
      <c r="P4" s="44"/>
      <c r="Q4" s="45"/>
      <c r="R4" s="46"/>
      <c r="S4" s="39"/>
      <c r="T4" s="40"/>
    </row>
    <row r="5" spans="1:20" ht="15.75" customHeight="1" thickBot="1" x14ac:dyDescent="0.35">
      <c r="A5" s="7"/>
      <c r="B5" s="8"/>
      <c r="C5" s="9" t="s">
        <v>1</v>
      </c>
      <c r="D5" s="47"/>
      <c r="E5" s="48"/>
      <c r="F5" s="48"/>
      <c r="G5" s="48"/>
      <c r="H5" s="48"/>
      <c r="I5" s="48"/>
      <c r="J5" s="49"/>
      <c r="K5" s="49"/>
      <c r="L5" s="49"/>
      <c r="M5" s="49"/>
      <c r="N5" s="50"/>
      <c r="O5" s="637"/>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2431</v>
      </c>
      <c r="L6" s="16" t="s">
        <v>2432</v>
      </c>
      <c r="M6" s="15" t="s">
        <v>2433</v>
      </c>
      <c r="N6" s="24" t="s">
        <v>28</v>
      </c>
      <c r="O6" s="686" t="s">
        <v>12</v>
      </c>
      <c r="P6" s="20" t="s">
        <v>13</v>
      </c>
      <c r="Q6" s="19"/>
      <c r="R6" s="20" t="s">
        <v>16</v>
      </c>
      <c r="S6" s="22" t="s">
        <v>17</v>
      </c>
      <c r="T6" s="15" t="s">
        <v>7</v>
      </c>
    </row>
    <row r="7" spans="1:20" x14ac:dyDescent="0.3">
      <c r="A7" s="10" t="s">
        <v>21</v>
      </c>
      <c r="B7" s="10" t="s">
        <v>22</v>
      </c>
      <c r="C7" s="10">
        <v>12345</v>
      </c>
      <c r="D7" s="529" t="s">
        <v>24</v>
      </c>
      <c r="E7" s="529">
        <v>13.2</v>
      </c>
      <c r="F7" s="529">
        <v>14.75</v>
      </c>
      <c r="G7" s="529">
        <v>50</v>
      </c>
      <c r="H7" s="529">
        <v>4.25</v>
      </c>
      <c r="I7" s="529">
        <v>100054</v>
      </c>
      <c r="J7" s="529" t="s">
        <v>25</v>
      </c>
      <c r="K7" s="528">
        <v>119</v>
      </c>
      <c r="L7" s="528">
        <v>117</v>
      </c>
      <c r="M7" s="528">
        <v>120</v>
      </c>
      <c r="N7" s="58">
        <v>45</v>
      </c>
      <c r="O7" s="77">
        <v>2</v>
      </c>
      <c r="P7" s="528">
        <v>90</v>
      </c>
      <c r="R7" s="528">
        <v>90</v>
      </c>
      <c r="S7" s="528">
        <v>0</v>
      </c>
    </row>
    <row r="8" spans="1:20" ht="14.4" thickBot="1" x14ac:dyDescent="0.35">
      <c r="K8" s="528"/>
      <c r="L8" s="528"/>
      <c r="M8" s="528"/>
    </row>
    <row r="9" spans="1:20" ht="14.4" thickBot="1" x14ac:dyDescent="0.35">
      <c r="A9" s="687" t="s">
        <v>2434</v>
      </c>
      <c r="B9" s="688" t="s">
        <v>2435</v>
      </c>
      <c r="C9" s="688">
        <v>2005010</v>
      </c>
      <c r="D9" s="689" t="s">
        <v>24</v>
      </c>
      <c r="E9" s="689">
        <v>18</v>
      </c>
      <c r="F9" s="689">
        <v>20.8</v>
      </c>
      <c r="G9" s="689">
        <v>72</v>
      </c>
      <c r="H9" s="689">
        <v>4</v>
      </c>
      <c r="I9" s="689">
        <v>100225</v>
      </c>
      <c r="J9" s="689" t="s">
        <v>2436</v>
      </c>
      <c r="K9" s="690">
        <v>38</v>
      </c>
      <c r="L9" s="690">
        <v>38.42</v>
      </c>
      <c r="M9" s="690">
        <v>39.04</v>
      </c>
      <c r="N9" s="691">
        <v>18</v>
      </c>
      <c r="O9" s="692">
        <v>0.75290000000000001</v>
      </c>
      <c r="P9" s="693">
        <v>13.552200000000001</v>
      </c>
      <c r="Q9" s="694"/>
      <c r="R9" s="693">
        <v>13.552200000000001</v>
      </c>
      <c r="S9" s="693">
        <v>3.5</v>
      </c>
      <c r="T9" s="695"/>
    </row>
    <row r="10" spans="1:20" ht="14.4" thickBot="1" x14ac:dyDescent="0.35">
      <c r="A10" s="402"/>
      <c r="B10" s="402"/>
      <c r="C10" s="402"/>
      <c r="D10" s="696"/>
      <c r="E10" s="696"/>
      <c r="F10" s="696"/>
      <c r="G10" s="696"/>
      <c r="H10" s="696"/>
      <c r="I10" s="696"/>
      <c r="J10" s="696"/>
      <c r="K10" s="697"/>
      <c r="L10" s="697"/>
      <c r="M10" s="697"/>
      <c r="N10" s="698"/>
      <c r="O10" s="699"/>
      <c r="P10" s="700"/>
      <c r="Q10" s="701"/>
      <c r="R10" s="700"/>
      <c r="S10" s="700"/>
      <c r="T10" s="696"/>
    </row>
    <row r="11" spans="1:20" ht="12" customHeight="1" x14ac:dyDescent="0.3">
      <c r="A11" s="702" t="s">
        <v>2434</v>
      </c>
      <c r="B11" s="703" t="s">
        <v>2437</v>
      </c>
      <c r="C11" s="703">
        <v>2005011</v>
      </c>
      <c r="D11" s="704" t="s">
        <v>24</v>
      </c>
      <c r="E11" s="704">
        <v>18</v>
      </c>
      <c r="F11" s="704">
        <v>20.8</v>
      </c>
      <c r="G11" s="704">
        <v>72</v>
      </c>
      <c r="H11" s="704">
        <v>4</v>
      </c>
      <c r="I11" s="704">
        <v>100220</v>
      </c>
      <c r="J11" s="704" t="s">
        <v>2438</v>
      </c>
      <c r="K11" s="705">
        <v>40</v>
      </c>
      <c r="L11" s="705">
        <v>40.42</v>
      </c>
      <c r="M11" s="705">
        <v>41.04</v>
      </c>
      <c r="N11" s="706">
        <v>8.99</v>
      </c>
      <c r="O11" s="707">
        <v>0.80900000000000005</v>
      </c>
      <c r="P11" s="708">
        <v>7.2729100000000004</v>
      </c>
      <c r="Q11" s="709"/>
      <c r="R11" s="708">
        <v>7.2729100000000004</v>
      </c>
      <c r="S11" s="708">
        <v>3.5</v>
      </c>
      <c r="T11" s="710"/>
    </row>
    <row r="12" spans="1:20" ht="14.4" thickBot="1" x14ac:dyDescent="0.35">
      <c r="A12" s="711"/>
      <c r="B12" s="712"/>
      <c r="C12" s="712"/>
      <c r="D12" s="713" t="s">
        <v>24</v>
      </c>
      <c r="E12" s="713"/>
      <c r="F12" s="713"/>
      <c r="G12" s="713"/>
      <c r="H12" s="713"/>
      <c r="I12" s="713">
        <v>100225</v>
      </c>
      <c r="J12" s="713" t="s">
        <v>2436</v>
      </c>
      <c r="K12" s="714"/>
      <c r="L12" s="714"/>
      <c r="M12" s="714"/>
      <c r="N12" s="715">
        <v>7.19</v>
      </c>
      <c r="O12" s="716">
        <v>0.75290000000000001</v>
      </c>
      <c r="P12" s="717">
        <v>5.4133510000000005</v>
      </c>
      <c r="Q12" s="718"/>
      <c r="R12" s="717">
        <v>5.4133510000000005</v>
      </c>
      <c r="S12" s="717"/>
      <c r="T12" s="719"/>
    </row>
    <row r="13" spans="1:20" ht="14.4" thickBot="1" x14ac:dyDescent="0.35">
      <c r="A13" s="402"/>
      <c r="B13" s="402"/>
      <c r="C13" s="402"/>
      <c r="D13" s="696"/>
      <c r="E13" s="696"/>
      <c r="F13" s="696"/>
      <c r="G13" s="696"/>
      <c r="H13" s="696"/>
      <c r="I13" s="696"/>
      <c r="J13" s="696"/>
      <c r="K13" s="697"/>
      <c r="L13" s="697"/>
      <c r="M13" s="697"/>
      <c r="N13" s="698"/>
      <c r="O13" s="699"/>
      <c r="P13" s="700"/>
      <c r="Q13" s="701"/>
      <c r="R13" s="700"/>
      <c r="S13" s="700"/>
      <c r="T13" s="696"/>
    </row>
    <row r="14" spans="1:20" ht="14.4" thickBot="1" x14ac:dyDescent="0.35">
      <c r="A14" s="687" t="s">
        <v>2434</v>
      </c>
      <c r="B14" s="688" t="s">
        <v>2439</v>
      </c>
      <c r="C14" s="688">
        <v>2005012</v>
      </c>
      <c r="D14" s="689" t="s">
        <v>24</v>
      </c>
      <c r="E14" s="689">
        <v>18</v>
      </c>
      <c r="F14" s="689">
        <v>20.8</v>
      </c>
      <c r="G14" s="689">
        <v>72</v>
      </c>
      <c r="H14" s="689">
        <v>4</v>
      </c>
      <c r="I14" s="689">
        <v>100220</v>
      </c>
      <c r="J14" s="689" t="s">
        <v>2438</v>
      </c>
      <c r="K14" s="690">
        <v>38</v>
      </c>
      <c r="L14" s="690">
        <v>38.42</v>
      </c>
      <c r="M14" s="690">
        <v>39.04</v>
      </c>
      <c r="N14" s="691">
        <v>18</v>
      </c>
      <c r="O14" s="692">
        <v>0.80900000000000005</v>
      </c>
      <c r="P14" s="693">
        <v>14.562000000000001</v>
      </c>
      <c r="Q14" s="694"/>
      <c r="R14" s="693">
        <v>14.562000000000001</v>
      </c>
      <c r="S14" s="693">
        <v>3.5</v>
      </c>
      <c r="T14" s="695"/>
    </row>
    <row r="15" spans="1:20" ht="14.4" thickBot="1" x14ac:dyDescent="0.35">
      <c r="A15" s="402"/>
      <c r="B15" s="402"/>
      <c r="C15" s="402"/>
      <c r="D15" s="696"/>
      <c r="E15" s="696"/>
      <c r="F15" s="696"/>
      <c r="G15" s="696"/>
      <c r="H15" s="696"/>
      <c r="I15" s="696"/>
      <c r="J15" s="696"/>
      <c r="K15" s="697"/>
      <c r="L15" s="697"/>
      <c r="M15" s="697"/>
      <c r="N15" s="698"/>
      <c r="O15" s="699"/>
      <c r="P15" s="700"/>
      <c r="Q15" s="701"/>
      <c r="R15" s="700"/>
      <c r="S15" s="700"/>
      <c r="T15" s="696"/>
    </row>
    <row r="16" spans="1:20" ht="14.4" thickBot="1" x14ac:dyDescent="0.35">
      <c r="A16" s="687" t="s">
        <v>2434</v>
      </c>
      <c r="B16" s="688" t="s">
        <v>2440</v>
      </c>
      <c r="C16" s="688">
        <v>2005014</v>
      </c>
      <c r="D16" s="689" t="s">
        <v>24</v>
      </c>
      <c r="E16" s="689">
        <v>18</v>
      </c>
      <c r="F16" s="689">
        <v>20.8</v>
      </c>
      <c r="G16" s="689">
        <v>72</v>
      </c>
      <c r="H16" s="689">
        <v>4</v>
      </c>
      <c r="I16" s="689">
        <v>100220</v>
      </c>
      <c r="J16" s="689" t="s">
        <v>2438</v>
      </c>
      <c r="K16" s="690">
        <v>38</v>
      </c>
      <c r="L16" s="690">
        <v>38.42</v>
      </c>
      <c r="M16" s="690">
        <v>39.04</v>
      </c>
      <c r="N16" s="691">
        <v>18</v>
      </c>
      <c r="O16" s="692">
        <v>0.80900000000000005</v>
      </c>
      <c r="P16" s="693">
        <v>14.562000000000001</v>
      </c>
      <c r="Q16" s="694"/>
      <c r="R16" s="693">
        <v>14.562000000000001</v>
      </c>
      <c r="S16" s="693">
        <v>3.5</v>
      </c>
      <c r="T16" s="695"/>
    </row>
    <row r="17" spans="1:20" ht="14.4" thickBot="1" x14ac:dyDescent="0.35">
      <c r="A17" s="402"/>
      <c r="B17" s="402"/>
      <c r="C17" s="402"/>
      <c r="D17" s="696"/>
      <c r="E17" s="696"/>
      <c r="F17" s="696"/>
      <c r="G17" s="696"/>
      <c r="H17" s="696"/>
      <c r="I17" s="696"/>
      <c r="J17" s="696"/>
      <c r="K17" s="697"/>
      <c r="L17" s="697"/>
      <c r="M17" s="697"/>
      <c r="N17" s="698"/>
      <c r="O17" s="699"/>
      <c r="P17" s="700"/>
      <c r="Q17" s="701"/>
      <c r="R17" s="700"/>
      <c r="S17" s="700"/>
      <c r="T17" s="696"/>
    </row>
    <row r="18" spans="1:20" x14ac:dyDescent="0.3">
      <c r="A18" s="702" t="s">
        <v>2434</v>
      </c>
      <c r="B18" s="703" t="s">
        <v>2441</v>
      </c>
      <c r="C18" s="703">
        <v>2005016</v>
      </c>
      <c r="D18" s="704" t="s">
        <v>24</v>
      </c>
      <c r="E18" s="704">
        <v>18</v>
      </c>
      <c r="F18" s="704">
        <v>20.8</v>
      </c>
      <c r="G18" s="704">
        <v>72</v>
      </c>
      <c r="H18" s="704">
        <v>4</v>
      </c>
      <c r="I18" s="704">
        <v>100220</v>
      </c>
      <c r="J18" s="704" t="s">
        <v>2438</v>
      </c>
      <c r="K18" s="705">
        <v>38</v>
      </c>
      <c r="L18" s="705">
        <v>38.42</v>
      </c>
      <c r="M18" s="705">
        <v>39.04</v>
      </c>
      <c r="N18" s="706">
        <v>9</v>
      </c>
      <c r="O18" s="707">
        <v>0.80900000000000005</v>
      </c>
      <c r="P18" s="708">
        <v>7.2810000000000006</v>
      </c>
      <c r="Q18" s="709"/>
      <c r="R18" s="708">
        <v>7.2810000000000006</v>
      </c>
      <c r="S18" s="708">
        <v>3.5</v>
      </c>
      <c r="T18" s="710"/>
    </row>
    <row r="19" spans="1:20" ht="14.4" thickBot="1" x14ac:dyDescent="0.35">
      <c r="A19" s="711"/>
      <c r="B19" s="712"/>
      <c r="C19" s="712"/>
      <c r="D19" s="713" t="s">
        <v>24</v>
      </c>
      <c r="E19" s="713"/>
      <c r="F19" s="713"/>
      <c r="G19" s="713"/>
      <c r="H19" s="713"/>
      <c r="I19" s="713">
        <v>100225</v>
      </c>
      <c r="J19" s="713" t="s">
        <v>2436</v>
      </c>
      <c r="K19" s="714"/>
      <c r="L19" s="714"/>
      <c r="M19" s="714"/>
      <c r="N19" s="715">
        <v>9</v>
      </c>
      <c r="O19" s="716">
        <v>0.75290000000000001</v>
      </c>
      <c r="P19" s="717">
        <v>6.7761000000000005</v>
      </c>
      <c r="Q19" s="718"/>
      <c r="R19" s="717">
        <v>6.7761000000000005</v>
      </c>
      <c r="S19" s="717"/>
      <c r="T19" s="719"/>
    </row>
    <row r="20" spans="1:20" ht="14.4" thickBot="1" x14ac:dyDescent="0.35">
      <c r="A20" s="402"/>
      <c r="B20" s="402"/>
      <c r="C20" s="402"/>
      <c r="D20" s="696"/>
      <c r="E20" s="696"/>
      <c r="F20" s="696"/>
      <c r="G20" s="696"/>
      <c r="H20" s="696"/>
      <c r="I20" s="696"/>
      <c r="J20" s="696"/>
      <c r="K20" s="697"/>
      <c r="L20" s="697"/>
      <c r="M20" s="697"/>
      <c r="N20" s="698"/>
      <c r="O20" s="699"/>
      <c r="P20" s="700"/>
      <c r="Q20" s="701"/>
      <c r="R20" s="700"/>
      <c r="S20" s="700"/>
      <c r="T20" s="696"/>
    </row>
    <row r="21" spans="1:20" x14ac:dyDescent="0.3">
      <c r="A21" s="702" t="s">
        <v>2434</v>
      </c>
      <c r="B21" s="703" t="s">
        <v>2442</v>
      </c>
      <c r="C21" s="703">
        <v>2005017</v>
      </c>
      <c r="D21" s="704" t="s">
        <v>24</v>
      </c>
      <c r="E21" s="704">
        <v>18</v>
      </c>
      <c r="F21" s="704">
        <v>20.8</v>
      </c>
      <c r="G21" s="704">
        <v>72</v>
      </c>
      <c r="H21" s="704">
        <v>4</v>
      </c>
      <c r="I21" s="704">
        <v>100220</v>
      </c>
      <c r="J21" s="704" t="s">
        <v>2438</v>
      </c>
      <c r="K21" s="705">
        <v>40</v>
      </c>
      <c r="L21" s="705">
        <v>40.42</v>
      </c>
      <c r="M21" s="705">
        <v>41.04</v>
      </c>
      <c r="N21" s="706">
        <v>10.1</v>
      </c>
      <c r="O21" s="707">
        <v>0.80900000000000005</v>
      </c>
      <c r="P21" s="708">
        <v>8.1708999999999996</v>
      </c>
      <c r="Q21" s="709"/>
      <c r="R21" s="708">
        <v>8.1708999999999996</v>
      </c>
      <c r="S21" s="708">
        <v>3.5</v>
      </c>
      <c r="T21" s="710"/>
    </row>
    <row r="22" spans="1:20" ht="14.4" thickBot="1" x14ac:dyDescent="0.35">
      <c r="A22" s="711"/>
      <c r="B22" s="712"/>
      <c r="C22" s="712"/>
      <c r="D22" s="713"/>
      <c r="E22" s="713"/>
      <c r="F22" s="713"/>
      <c r="G22" s="713"/>
      <c r="H22" s="713"/>
      <c r="I22" s="713">
        <v>100225</v>
      </c>
      <c r="J22" s="713" t="s">
        <v>2436</v>
      </c>
      <c r="K22" s="714"/>
      <c r="L22" s="714"/>
      <c r="M22" s="714"/>
      <c r="N22" s="715">
        <v>7.29</v>
      </c>
      <c r="O22" s="716">
        <v>0.75290000000000001</v>
      </c>
      <c r="P22" s="717">
        <v>5.4886410000000003</v>
      </c>
      <c r="Q22" s="718"/>
      <c r="R22" s="717">
        <v>5.4886410000000003</v>
      </c>
      <c r="S22" s="717"/>
      <c r="T22" s="719"/>
    </row>
  </sheetData>
  <protectedRanges>
    <protectedRange password="8F60" sqref="S6" name="Calculations_40"/>
  </protectedRanges>
  <conditionalFormatting sqref="C4:C6">
    <cfRule type="duplicateValues" dxfId="123" priority="3"/>
  </conditionalFormatting>
  <conditionalFormatting sqref="D4:D6">
    <cfRule type="duplicateValues" dxfId="122" priority="4"/>
  </conditionalFormatting>
  <conditionalFormatting sqref="D1:D3">
    <cfRule type="duplicateValues" dxfId="121" priority="1"/>
  </conditionalFormatting>
  <conditionalFormatting sqref="E1:E3">
    <cfRule type="duplicateValues" dxfId="120" priority="2"/>
  </conditionalFormatting>
  <pageMargins left="0.7" right="0.7" top="0.75" bottom="0.75" header="0.3" footer="0.3"/>
  <pageSetup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rgb="FF7030A0"/>
  </sheetPr>
  <dimension ref="A1:T230"/>
  <sheetViews>
    <sheetView zoomScale="90" zoomScaleNormal="9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5546875" style="529" bestFit="1" customWidth="1"/>
    <col min="2" max="2" width="20.109375" style="10" customWidth="1"/>
    <col min="3" max="3" width="13.88671875" style="10" customWidth="1"/>
    <col min="4" max="6" width="10.109375" style="529" bestFit="1" customWidth="1"/>
    <col min="7" max="7" width="8.44140625" style="529" bestFit="1" customWidth="1"/>
    <col min="8" max="8" width="7.44140625" style="529" bestFit="1" customWidth="1"/>
    <col min="9" max="9" width="9.109375" style="529"/>
    <col min="10" max="10" width="22" style="73" bestFit="1" customWidth="1"/>
    <col min="11" max="11" width="20.88671875" style="529" customWidth="1"/>
    <col min="12" max="12" width="11.6640625" style="529" customWidth="1"/>
    <col min="13" max="13" width="12.88671875" style="529" customWidth="1"/>
    <col min="14" max="14" width="10.109375" style="58" bestFit="1" customWidth="1"/>
    <col min="15" max="15" width="10.44140625" style="528" customWidth="1"/>
    <col min="16" max="16" width="8.5546875" style="528" bestFit="1" customWidth="1"/>
    <col min="17" max="17" width="5.88671875" style="59" customWidth="1"/>
    <col min="18" max="18" width="16" style="528" bestFit="1" customWidth="1"/>
    <col min="19" max="19" width="11.6640625" style="528" customWidth="1"/>
    <col min="20" max="20" width="13.44140625" style="73" customWidth="1"/>
    <col min="21" max="16384" width="9.109375" style="10"/>
  </cols>
  <sheetData>
    <row r="1" spans="1:20" s="3" customFormat="1" x14ac:dyDescent="0.3">
      <c r="A1" s="32"/>
      <c r="B1" s="2" t="s">
        <v>42</v>
      </c>
      <c r="C1" s="2"/>
      <c r="D1" s="2"/>
      <c r="E1" s="26"/>
      <c r="F1" s="26"/>
      <c r="G1" s="26"/>
      <c r="H1" s="26"/>
      <c r="I1" s="26"/>
      <c r="J1" s="606"/>
      <c r="K1" s="26"/>
      <c r="L1" s="26"/>
      <c r="M1" s="26"/>
      <c r="N1" s="27"/>
      <c r="O1" s="28"/>
      <c r="P1" s="28"/>
      <c r="Q1" s="29"/>
      <c r="R1" s="30"/>
      <c r="S1" s="31"/>
      <c r="T1" s="201"/>
    </row>
    <row r="2" spans="1:20" s="3" customFormat="1" x14ac:dyDescent="0.3">
      <c r="A2" s="40"/>
      <c r="B2" s="5" t="s">
        <v>41</v>
      </c>
      <c r="C2" s="5"/>
      <c r="D2" s="5"/>
      <c r="E2" s="33"/>
      <c r="F2" s="34"/>
      <c r="G2" s="34"/>
      <c r="H2" s="34"/>
      <c r="I2" s="34"/>
      <c r="J2" s="607"/>
      <c r="K2" s="34"/>
      <c r="L2" s="34"/>
      <c r="M2" s="34"/>
      <c r="N2" s="35"/>
      <c r="O2" s="36"/>
      <c r="P2" s="36"/>
      <c r="Q2" s="37"/>
      <c r="R2" s="38"/>
      <c r="S2" s="39"/>
      <c r="T2" s="202"/>
    </row>
    <row r="3" spans="1:20" s="3" customFormat="1" x14ac:dyDescent="0.3">
      <c r="A3" s="40"/>
      <c r="B3" s="6" t="s">
        <v>0</v>
      </c>
      <c r="C3" s="6"/>
      <c r="D3" s="6"/>
      <c r="E3" s="41"/>
      <c r="F3" s="42"/>
      <c r="G3" s="42"/>
      <c r="H3" s="42"/>
      <c r="I3" s="42"/>
      <c r="J3" s="608"/>
      <c r="K3" s="42"/>
      <c r="L3" s="42"/>
      <c r="M3" s="42"/>
      <c r="N3" s="43"/>
      <c r="O3" s="44"/>
      <c r="P3" s="44"/>
      <c r="Q3" s="45"/>
      <c r="R3" s="46"/>
      <c r="S3" s="39"/>
      <c r="T3" s="202"/>
    </row>
    <row r="4" spans="1:20" s="3" customFormat="1" ht="14.4" thickBot="1" x14ac:dyDescent="0.35">
      <c r="A4" s="40"/>
      <c r="B4" s="6"/>
      <c r="C4" s="6"/>
      <c r="D4" s="41"/>
      <c r="E4" s="42"/>
      <c r="F4" s="42"/>
      <c r="G4" s="42"/>
      <c r="H4" s="42"/>
      <c r="I4" s="42"/>
      <c r="J4" s="608"/>
      <c r="K4" s="42"/>
      <c r="L4" s="42"/>
      <c r="M4" s="42"/>
      <c r="N4" s="43"/>
      <c r="O4" s="44"/>
      <c r="P4" s="44"/>
      <c r="Q4" s="45"/>
      <c r="R4" s="46"/>
      <c r="S4" s="39"/>
      <c r="T4" s="202"/>
    </row>
    <row r="5" spans="1:20" ht="15.75" customHeight="1" thickBot="1" x14ac:dyDescent="0.35">
      <c r="A5" s="55"/>
      <c r="B5" s="8"/>
      <c r="C5" s="9" t="s">
        <v>1</v>
      </c>
      <c r="D5" s="47"/>
      <c r="E5" s="48"/>
      <c r="F5" s="48"/>
      <c r="G5" s="48"/>
      <c r="H5" s="48"/>
      <c r="I5" s="48"/>
      <c r="J5" s="609"/>
      <c r="K5" s="49"/>
      <c r="L5" s="49"/>
      <c r="M5" s="49"/>
      <c r="N5" s="50"/>
      <c r="O5" s="51"/>
      <c r="P5" s="51"/>
      <c r="Q5" s="52"/>
      <c r="R5" s="53" t="s">
        <v>14</v>
      </c>
      <c r="S5" s="54"/>
      <c r="T5" s="203"/>
    </row>
    <row r="6" spans="1:20" ht="168.6" thickBot="1" x14ac:dyDescent="0.45">
      <c r="A6" s="720" t="s">
        <v>3</v>
      </c>
      <c r="B6" s="12" t="s">
        <v>8</v>
      </c>
      <c r="C6" s="13" t="s">
        <v>18</v>
      </c>
      <c r="D6" s="14" t="s">
        <v>9</v>
      </c>
      <c r="E6" s="14" t="s">
        <v>5</v>
      </c>
      <c r="F6" s="14" t="s">
        <v>20</v>
      </c>
      <c r="G6" s="12" t="s">
        <v>38</v>
      </c>
      <c r="H6" s="14" t="s">
        <v>39</v>
      </c>
      <c r="I6" s="17" t="s">
        <v>10</v>
      </c>
      <c r="J6" s="14" t="s">
        <v>11</v>
      </c>
      <c r="K6" s="721" t="s">
        <v>2443</v>
      </c>
      <c r="L6" s="16" t="s">
        <v>30</v>
      </c>
      <c r="M6" s="15" t="s">
        <v>31</v>
      </c>
      <c r="N6" s="24" t="s">
        <v>28</v>
      </c>
      <c r="O6" s="20" t="s">
        <v>12</v>
      </c>
      <c r="P6" s="20" t="s">
        <v>13</v>
      </c>
      <c r="Q6" s="19"/>
      <c r="R6" s="20" t="s">
        <v>16</v>
      </c>
      <c r="S6" s="22" t="s">
        <v>17</v>
      </c>
      <c r="T6" s="722" t="s">
        <v>7</v>
      </c>
    </row>
    <row r="7" spans="1:20" ht="54.9" customHeight="1" x14ac:dyDescent="0.3">
      <c r="A7" s="723" t="s">
        <v>2444</v>
      </c>
      <c r="B7" s="724" t="s">
        <v>2445</v>
      </c>
      <c r="C7" s="725">
        <v>5811</v>
      </c>
      <c r="D7" s="723" t="s">
        <v>24</v>
      </c>
      <c r="E7" s="726">
        <v>30</v>
      </c>
      <c r="F7" s="726">
        <v>31</v>
      </c>
      <c r="G7" s="723">
        <v>240</v>
      </c>
      <c r="H7" s="726">
        <v>2</v>
      </c>
      <c r="I7" s="723">
        <v>110242</v>
      </c>
      <c r="J7" s="724" t="s">
        <v>2446</v>
      </c>
      <c r="K7" s="727">
        <v>55.87</v>
      </c>
      <c r="L7" s="723" t="s">
        <v>81</v>
      </c>
      <c r="M7" s="723" t="s">
        <v>81</v>
      </c>
      <c r="N7" s="728">
        <v>10.59</v>
      </c>
      <c r="O7" s="729">
        <v>1.6368</v>
      </c>
      <c r="P7" s="730">
        <v>17.34</v>
      </c>
      <c r="Q7" s="731"/>
      <c r="R7" s="730">
        <v>17.34</v>
      </c>
      <c r="S7" s="730" t="s">
        <v>81</v>
      </c>
      <c r="T7" s="724" t="s">
        <v>2447</v>
      </c>
    </row>
    <row r="8" spans="1:20" ht="54.9" customHeight="1" x14ac:dyDescent="0.3">
      <c r="A8" s="723" t="s">
        <v>2444</v>
      </c>
      <c r="B8" s="724" t="s">
        <v>2448</v>
      </c>
      <c r="C8" s="723">
        <v>5812</v>
      </c>
      <c r="D8" s="723" t="s">
        <v>24</v>
      </c>
      <c r="E8" s="726">
        <v>30</v>
      </c>
      <c r="F8" s="726">
        <v>31</v>
      </c>
      <c r="G8" s="723">
        <v>240</v>
      </c>
      <c r="H8" s="726">
        <v>2</v>
      </c>
      <c r="I8" s="723">
        <v>110242</v>
      </c>
      <c r="J8" s="724" t="s">
        <v>2446</v>
      </c>
      <c r="K8" s="727">
        <v>55.87</v>
      </c>
      <c r="L8" s="723" t="s">
        <v>81</v>
      </c>
      <c r="M8" s="723" t="s">
        <v>81</v>
      </c>
      <c r="N8" s="728">
        <v>10.59</v>
      </c>
      <c r="O8" s="729">
        <v>1.6368</v>
      </c>
      <c r="P8" s="730">
        <v>17.34</v>
      </c>
      <c r="Q8" s="731"/>
      <c r="R8" s="730">
        <v>17.34</v>
      </c>
      <c r="S8" s="730" t="s">
        <v>81</v>
      </c>
      <c r="T8" s="724" t="s">
        <v>2447</v>
      </c>
    </row>
    <row r="9" spans="1:20" ht="54.9" customHeight="1" x14ac:dyDescent="0.3">
      <c r="A9" s="723" t="s">
        <v>2444</v>
      </c>
      <c r="B9" s="724" t="s">
        <v>2449</v>
      </c>
      <c r="C9" s="723">
        <v>5905</v>
      </c>
      <c r="D9" s="723" t="s">
        <v>24</v>
      </c>
      <c r="E9" s="726">
        <v>30</v>
      </c>
      <c r="F9" s="726">
        <v>31</v>
      </c>
      <c r="G9" s="723">
        <v>80</v>
      </c>
      <c r="H9" s="726">
        <v>6</v>
      </c>
      <c r="I9" s="723">
        <v>110242</v>
      </c>
      <c r="J9" s="724" t="s">
        <v>2446</v>
      </c>
      <c r="K9" s="727">
        <v>53.48</v>
      </c>
      <c r="L9" s="723" t="s">
        <v>81</v>
      </c>
      <c r="M9" s="723" t="s">
        <v>81</v>
      </c>
      <c r="N9" s="728">
        <v>6.65</v>
      </c>
      <c r="O9" s="729">
        <v>1.6368</v>
      </c>
      <c r="P9" s="730">
        <v>10.89</v>
      </c>
      <c r="Q9" s="731"/>
      <c r="R9" s="730">
        <v>10.89</v>
      </c>
      <c r="S9" s="730" t="s">
        <v>81</v>
      </c>
      <c r="T9" s="724" t="s">
        <v>2447</v>
      </c>
    </row>
    <row r="10" spans="1:20" ht="54.9" customHeight="1" x14ac:dyDescent="0.3">
      <c r="A10" s="723" t="s">
        <v>2444</v>
      </c>
      <c r="B10" s="724" t="s">
        <v>2450</v>
      </c>
      <c r="C10" s="723">
        <v>5915</v>
      </c>
      <c r="D10" s="723" t="s">
        <v>24</v>
      </c>
      <c r="E10" s="726">
        <v>30</v>
      </c>
      <c r="F10" s="726">
        <v>31</v>
      </c>
      <c r="G10" s="723">
        <v>80</v>
      </c>
      <c r="H10" s="726">
        <v>6</v>
      </c>
      <c r="I10" s="723">
        <v>110242</v>
      </c>
      <c r="J10" s="724" t="s">
        <v>2446</v>
      </c>
      <c r="K10" s="727">
        <v>53.48</v>
      </c>
      <c r="L10" s="723" t="s">
        <v>81</v>
      </c>
      <c r="M10" s="723" t="s">
        <v>81</v>
      </c>
      <c r="N10" s="728">
        <v>6.65</v>
      </c>
      <c r="O10" s="729">
        <v>1.6368</v>
      </c>
      <c r="P10" s="730">
        <v>10.89</v>
      </c>
      <c r="Q10" s="731"/>
      <c r="R10" s="730">
        <v>10.89</v>
      </c>
      <c r="S10" s="730" t="s">
        <v>81</v>
      </c>
      <c r="T10" s="724" t="s">
        <v>2447</v>
      </c>
    </row>
    <row r="11" spans="1:20" ht="54.9" customHeight="1" x14ac:dyDescent="0.3">
      <c r="A11" s="723" t="s">
        <v>2444</v>
      </c>
      <c r="B11" s="724" t="s">
        <v>2451</v>
      </c>
      <c r="C11" s="723">
        <v>16929</v>
      </c>
      <c r="D11" s="723" t="s">
        <v>24</v>
      </c>
      <c r="E11" s="726">
        <v>26.4</v>
      </c>
      <c r="F11" s="726">
        <v>28.4</v>
      </c>
      <c r="G11" s="723">
        <v>96</v>
      </c>
      <c r="H11" s="726">
        <v>4.4000000000000004</v>
      </c>
      <c r="I11" s="723">
        <v>110242</v>
      </c>
      <c r="J11" s="724" t="s">
        <v>2446</v>
      </c>
      <c r="K11" s="727">
        <v>76.95</v>
      </c>
      <c r="L11" s="723" t="s">
        <v>81</v>
      </c>
      <c r="M11" s="723" t="s">
        <v>81</v>
      </c>
      <c r="N11" s="728">
        <v>12</v>
      </c>
      <c r="O11" s="729">
        <v>1.6368</v>
      </c>
      <c r="P11" s="730">
        <v>19.64</v>
      </c>
      <c r="Q11" s="731"/>
      <c r="R11" s="730">
        <v>19.64</v>
      </c>
      <c r="S11" s="730" t="s">
        <v>81</v>
      </c>
      <c r="T11" s="724" t="s">
        <v>2447</v>
      </c>
    </row>
    <row r="12" spans="1:20" ht="54.9" customHeight="1" x14ac:dyDescent="0.3">
      <c r="A12" s="723" t="s">
        <v>2444</v>
      </c>
      <c r="B12" s="724" t="s">
        <v>2452</v>
      </c>
      <c r="C12" s="723">
        <v>16934</v>
      </c>
      <c r="D12" s="723" t="s">
        <v>24</v>
      </c>
      <c r="E12" s="726">
        <v>23.4</v>
      </c>
      <c r="F12" s="726">
        <v>25.4</v>
      </c>
      <c r="G12" s="723">
        <v>96</v>
      </c>
      <c r="H12" s="726">
        <v>3.9</v>
      </c>
      <c r="I12" s="723">
        <v>110242</v>
      </c>
      <c r="J12" s="724" t="s">
        <v>2446</v>
      </c>
      <c r="K12" s="727">
        <v>77.3</v>
      </c>
      <c r="L12" s="723" t="s">
        <v>81</v>
      </c>
      <c r="M12" s="723" t="s">
        <v>81</v>
      </c>
      <c r="N12" s="728">
        <v>12</v>
      </c>
      <c r="O12" s="729">
        <v>1.6368</v>
      </c>
      <c r="P12" s="730">
        <v>19.64</v>
      </c>
      <c r="Q12" s="731"/>
      <c r="R12" s="730">
        <v>19.64</v>
      </c>
      <c r="S12" s="730" t="s">
        <v>81</v>
      </c>
      <c r="T12" s="724" t="s">
        <v>2447</v>
      </c>
    </row>
    <row r="13" spans="1:20" ht="54.9" customHeight="1" x14ac:dyDescent="0.3">
      <c r="A13" s="723" t="s">
        <v>2444</v>
      </c>
      <c r="B13" s="724" t="s">
        <v>2453</v>
      </c>
      <c r="C13" s="723">
        <v>16935</v>
      </c>
      <c r="D13" s="723" t="s">
        <v>24</v>
      </c>
      <c r="E13" s="726">
        <v>23.4</v>
      </c>
      <c r="F13" s="726">
        <v>25.4</v>
      </c>
      <c r="G13" s="723">
        <v>96</v>
      </c>
      <c r="H13" s="726">
        <v>3.9</v>
      </c>
      <c r="I13" s="723">
        <v>110242</v>
      </c>
      <c r="J13" s="724" t="s">
        <v>2446</v>
      </c>
      <c r="K13" s="727">
        <v>81.17</v>
      </c>
      <c r="L13" s="723" t="s">
        <v>81</v>
      </c>
      <c r="M13" s="723" t="s">
        <v>81</v>
      </c>
      <c r="N13" s="728">
        <v>12</v>
      </c>
      <c r="O13" s="729">
        <v>1.6368</v>
      </c>
      <c r="P13" s="730">
        <v>19.64</v>
      </c>
      <c r="Q13" s="731"/>
      <c r="R13" s="730">
        <v>19.64</v>
      </c>
      <c r="S13" s="730" t="s">
        <v>81</v>
      </c>
      <c r="T13" s="724" t="s">
        <v>2447</v>
      </c>
    </row>
    <row r="14" spans="1:20" ht="54.9" customHeight="1" x14ac:dyDescent="0.3">
      <c r="A14" s="723" t="s">
        <v>2444</v>
      </c>
      <c r="B14" s="724" t="s">
        <v>2454</v>
      </c>
      <c r="C14" s="723">
        <v>16939</v>
      </c>
      <c r="D14" s="723" t="s">
        <v>24</v>
      </c>
      <c r="E14" s="726">
        <v>26.4</v>
      </c>
      <c r="F14" s="726">
        <v>28.4</v>
      </c>
      <c r="G14" s="723">
        <v>96</v>
      </c>
      <c r="H14" s="726">
        <v>4.4000000000000004</v>
      </c>
      <c r="I14" s="723">
        <v>110242</v>
      </c>
      <c r="J14" s="724" t="s">
        <v>2446</v>
      </c>
      <c r="K14" s="727">
        <v>80.790000000000006</v>
      </c>
      <c r="L14" s="723" t="s">
        <v>81</v>
      </c>
      <c r="M14" s="723" t="s">
        <v>81</v>
      </c>
      <c r="N14" s="728">
        <v>12</v>
      </c>
      <c r="O14" s="729">
        <v>1.6368</v>
      </c>
      <c r="P14" s="730">
        <v>19.64</v>
      </c>
      <c r="Q14" s="731"/>
      <c r="R14" s="730">
        <v>19.64</v>
      </c>
      <c r="S14" s="730" t="s">
        <v>81</v>
      </c>
      <c r="T14" s="724" t="s">
        <v>2447</v>
      </c>
    </row>
    <row r="15" spans="1:20" ht="54.9" customHeight="1" x14ac:dyDescent="0.3">
      <c r="A15" s="723" t="s">
        <v>2444</v>
      </c>
      <c r="B15" s="724" t="s">
        <v>2455</v>
      </c>
      <c r="C15" s="723">
        <v>16944</v>
      </c>
      <c r="D15" s="723" t="s">
        <v>24</v>
      </c>
      <c r="E15" s="726">
        <v>23.4</v>
      </c>
      <c r="F15" s="726">
        <v>25.4</v>
      </c>
      <c r="G15" s="723">
        <v>96</v>
      </c>
      <c r="H15" s="726">
        <v>3.9</v>
      </c>
      <c r="I15" s="723">
        <v>110242</v>
      </c>
      <c r="J15" s="724" t="s">
        <v>2446</v>
      </c>
      <c r="K15" s="727">
        <v>81.14</v>
      </c>
      <c r="L15" s="723" t="s">
        <v>81</v>
      </c>
      <c r="M15" s="723" t="s">
        <v>81</v>
      </c>
      <c r="N15" s="728">
        <v>12</v>
      </c>
      <c r="O15" s="729">
        <v>1.6368</v>
      </c>
      <c r="P15" s="730">
        <v>19.64</v>
      </c>
      <c r="Q15" s="731"/>
      <c r="R15" s="730">
        <v>19.64</v>
      </c>
      <c r="S15" s="730" t="s">
        <v>81</v>
      </c>
      <c r="T15" s="724" t="s">
        <v>2447</v>
      </c>
    </row>
    <row r="16" spans="1:20" ht="54.9" customHeight="1" x14ac:dyDescent="0.3">
      <c r="A16" s="723" t="s">
        <v>2444</v>
      </c>
      <c r="B16" s="724" t="s">
        <v>2456</v>
      </c>
      <c r="C16" s="723">
        <v>16945</v>
      </c>
      <c r="D16" s="723" t="s">
        <v>24</v>
      </c>
      <c r="E16" s="726">
        <v>23.4</v>
      </c>
      <c r="F16" s="726">
        <v>25.4</v>
      </c>
      <c r="G16" s="723">
        <v>96</v>
      </c>
      <c r="H16" s="726">
        <v>3.9</v>
      </c>
      <c r="I16" s="723">
        <v>110242</v>
      </c>
      <c r="J16" s="724" t="s">
        <v>2446</v>
      </c>
      <c r="K16" s="727">
        <v>85.01</v>
      </c>
      <c r="L16" s="723" t="s">
        <v>81</v>
      </c>
      <c r="M16" s="723" t="s">
        <v>81</v>
      </c>
      <c r="N16" s="728">
        <v>12</v>
      </c>
      <c r="O16" s="729">
        <v>1.6368</v>
      </c>
      <c r="P16" s="730">
        <v>19.64</v>
      </c>
      <c r="Q16" s="731"/>
      <c r="R16" s="730">
        <v>19.64</v>
      </c>
      <c r="S16" s="730" t="s">
        <v>81</v>
      </c>
      <c r="T16" s="724" t="s">
        <v>2447</v>
      </c>
    </row>
    <row r="17" spans="1:20" ht="54.9" customHeight="1" x14ac:dyDescent="0.3">
      <c r="A17" s="723" t="s">
        <v>2444</v>
      </c>
      <c r="B17" s="724" t="s">
        <v>2457</v>
      </c>
      <c r="C17" s="723">
        <v>25324</v>
      </c>
      <c r="D17" s="723" t="s">
        <v>24</v>
      </c>
      <c r="E17" s="726">
        <v>20</v>
      </c>
      <c r="F17" s="726">
        <v>20.7</v>
      </c>
      <c r="G17" s="723">
        <v>64</v>
      </c>
      <c r="H17" s="726">
        <v>5</v>
      </c>
      <c r="I17" s="723">
        <v>110242</v>
      </c>
      <c r="J17" s="724" t="s">
        <v>2446</v>
      </c>
      <c r="K17" s="727">
        <v>45.36</v>
      </c>
      <c r="L17" s="723" t="s">
        <v>81</v>
      </c>
      <c r="M17" s="723" t="s">
        <v>81</v>
      </c>
      <c r="N17" s="728">
        <v>2.69</v>
      </c>
      <c r="O17" s="729">
        <v>1.6368</v>
      </c>
      <c r="P17" s="730">
        <v>4.4000000000000004</v>
      </c>
      <c r="Q17" s="731"/>
      <c r="R17" s="730">
        <v>4.4000000000000004</v>
      </c>
      <c r="S17" s="730" t="s">
        <v>81</v>
      </c>
      <c r="T17" s="724" t="s">
        <v>2447</v>
      </c>
    </row>
    <row r="18" spans="1:20" ht="54.9" customHeight="1" x14ac:dyDescent="0.3">
      <c r="A18" s="723" t="s">
        <v>2444</v>
      </c>
      <c r="B18" s="724" t="s">
        <v>2458</v>
      </c>
      <c r="C18" s="723">
        <v>25341</v>
      </c>
      <c r="D18" s="723" t="s">
        <v>24</v>
      </c>
      <c r="E18" s="726">
        <v>20</v>
      </c>
      <c r="F18" s="726">
        <v>22.5</v>
      </c>
      <c r="G18" s="723">
        <v>160</v>
      </c>
      <c r="H18" s="726">
        <v>2</v>
      </c>
      <c r="I18" s="723">
        <v>110242</v>
      </c>
      <c r="J18" s="724" t="s">
        <v>2446</v>
      </c>
      <c r="K18" s="727">
        <v>75.38</v>
      </c>
      <c r="L18" s="723" t="s">
        <v>81</v>
      </c>
      <c r="M18" s="723" t="s">
        <v>81</v>
      </c>
      <c r="N18" s="728">
        <v>5</v>
      </c>
      <c r="O18" s="729">
        <v>1.6368</v>
      </c>
      <c r="P18" s="730">
        <v>8.18</v>
      </c>
      <c r="Q18" s="731"/>
      <c r="R18" s="730">
        <v>8.18</v>
      </c>
      <c r="S18" s="730" t="s">
        <v>81</v>
      </c>
      <c r="T18" s="724" t="s">
        <v>2447</v>
      </c>
    </row>
    <row r="19" spans="1:20" ht="54.9" customHeight="1" x14ac:dyDescent="0.3">
      <c r="A19" s="723" t="s">
        <v>2444</v>
      </c>
      <c r="B19" s="724" t="s">
        <v>2459</v>
      </c>
      <c r="C19" s="723">
        <v>25342</v>
      </c>
      <c r="D19" s="723" t="s">
        <v>24</v>
      </c>
      <c r="E19" s="726">
        <v>20</v>
      </c>
      <c r="F19" s="726">
        <v>22.5</v>
      </c>
      <c r="G19" s="723">
        <v>160</v>
      </c>
      <c r="H19" s="726">
        <v>2</v>
      </c>
      <c r="I19" s="723">
        <v>110242</v>
      </c>
      <c r="J19" s="724" t="s">
        <v>2446</v>
      </c>
      <c r="K19" s="727">
        <v>78.58</v>
      </c>
      <c r="L19" s="723" t="s">
        <v>81</v>
      </c>
      <c r="M19" s="723" t="s">
        <v>81</v>
      </c>
      <c r="N19" s="728">
        <v>5</v>
      </c>
      <c r="O19" s="729">
        <v>1.6368</v>
      </c>
      <c r="P19" s="730">
        <v>8.18</v>
      </c>
      <c r="Q19" s="731"/>
      <c r="R19" s="730">
        <v>8.18</v>
      </c>
      <c r="S19" s="730" t="s">
        <v>81</v>
      </c>
      <c r="T19" s="724" t="s">
        <v>2447</v>
      </c>
    </row>
    <row r="20" spans="1:20" ht="54.9" customHeight="1" x14ac:dyDescent="0.3">
      <c r="A20" s="723" t="s">
        <v>2444</v>
      </c>
      <c r="B20" s="724" t="s">
        <v>2460</v>
      </c>
      <c r="C20" s="723">
        <v>25343</v>
      </c>
      <c r="D20" s="723" t="s">
        <v>24</v>
      </c>
      <c r="E20" s="726">
        <v>20</v>
      </c>
      <c r="F20" s="726">
        <v>22.5</v>
      </c>
      <c r="G20" s="723">
        <v>160</v>
      </c>
      <c r="H20" s="726">
        <v>2</v>
      </c>
      <c r="I20" s="723">
        <v>110242</v>
      </c>
      <c r="J20" s="724" t="s">
        <v>2446</v>
      </c>
      <c r="K20" s="727">
        <v>76.98</v>
      </c>
      <c r="L20" s="723" t="s">
        <v>81</v>
      </c>
      <c r="M20" s="723" t="s">
        <v>81</v>
      </c>
      <c r="N20" s="728">
        <v>5</v>
      </c>
      <c r="O20" s="729">
        <v>1.6368</v>
      </c>
      <c r="P20" s="730">
        <v>8.18</v>
      </c>
      <c r="Q20" s="731"/>
      <c r="R20" s="730">
        <v>8.18</v>
      </c>
      <c r="S20" s="730" t="s">
        <v>81</v>
      </c>
      <c r="T20" s="724" t="s">
        <v>2447</v>
      </c>
    </row>
    <row r="21" spans="1:20" ht="54.9" customHeight="1" x14ac:dyDescent="0.3">
      <c r="A21" s="723" t="s">
        <v>2444</v>
      </c>
      <c r="B21" s="724" t="s">
        <v>2461</v>
      </c>
      <c r="C21" s="723">
        <v>25344</v>
      </c>
      <c r="D21" s="723" t="s">
        <v>24</v>
      </c>
      <c r="E21" s="726">
        <v>20</v>
      </c>
      <c r="F21" s="726">
        <v>22.5</v>
      </c>
      <c r="G21" s="723">
        <v>160</v>
      </c>
      <c r="H21" s="726">
        <v>2</v>
      </c>
      <c r="I21" s="723">
        <v>110242</v>
      </c>
      <c r="J21" s="724" t="s">
        <v>2446</v>
      </c>
      <c r="K21" s="727">
        <v>80.180000000000007</v>
      </c>
      <c r="L21" s="723" t="s">
        <v>81</v>
      </c>
      <c r="M21" s="723" t="s">
        <v>81</v>
      </c>
      <c r="N21" s="728">
        <v>5</v>
      </c>
      <c r="O21" s="729">
        <v>1.6368</v>
      </c>
      <c r="P21" s="730">
        <v>8.18</v>
      </c>
      <c r="Q21" s="731"/>
      <c r="R21" s="730">
        <v>8.18</v>
      </c>
      <c r="S21" s="730" t="s">
        <v>81</v>
      </c>
      <c r="T21" s="724" t="s">
        <v>2447</v>
      </c>
    </row>
    <row r="22" spans="1:20" ht="54.9" customHeight="1" x14ac:dyDescent="0.3">
      <c r="A22" s="723" t="s">
        <v>2444</v>
      </c>
      <c r="B22" s="724" t="s">
        <v>2462</v>
      </c>
      <c r="C22" s="723">
        <v>25401</v>
      </c>
      <c r="D22" s="723" t="s">
        <v>24</v>
      </c>
      <c r="E22" s="726">
        <v>24.6</v>
      </c>
      <c r="F22" s="726">
        <v>26.6</v>
      </c>
      <c r="G22" s="723">
        <v>96</v>
      </c>
      <c r="H22" s="726">
        <v>4.0999999999999996</v>
      </c>
      <c r="I22" s="723">
        <v>110244</v>
      </c>
      <c r="J22" s="724" t="s">
        <v>2463</v>
      </c>
      <c r="K22" s="727">
        <v>69.260000000000005</v>
      </c>
      <c r="L22" s="723" t="s">
        <v>81</v>
      </c>
      <c r="M22" s="723" t="s">
        <v>81</v>
      </c>
      <c r="N22" s="728">
        <v>8.6999999999999993</v>
      </c>
      <c r="O22" s="729">
        <v>1.6629</v>
      </c>
      <c r="P22" s="730">
        <v>14.47</v>
      </c>
      <c r="Q22" s="731"/>
      <c r="R22" s="730">
        <v>14.47</v>
      </c>
      <c r="S22" s="730" t="s">
        <v>81</v>
      </c>
      <c r="T22" s="724" t="s">
        <v>2447</v>
      </c>
    </row>
    <row r="23" spans="1:20" ht="54.9" customHeight="1" x14ac:dyDescent="0.3">
      <c r="A23" s="723" t="s">
        <v>2444</v>
      </c>
      <c r="B23" s="724" t="s">
        <v>2464</v>
      </c>
      <c r="C23" s="723">
        <v>25404</v>
      </c>
      <c r="D23" s="723" t="s">
        <v>24</v>
      </c>
      <c r="E23" s="726">
        <v>25.8</v>
      </c>
      <c r="F23" s="726">
        <v>27.8</v>
      </c>
      <c r="G23" s="723">
        <v>96</v>
      </c>
      <c r="H23" s="726">
        <v>4.3</v>
      </c>
      <c r="I23" s="723">
        <v>110244</v>
      </c>
      <c r="J23" s="724" t="s">
        <v>2463</v>
      </c>
      <c r="K23" s="727">
        <v>70.64</v>
      </c>
      <c r="L23" s="723" t="s">
        <v>81</v>
      </c>
      <c r="M23" s="723" t="s">
        <v>81</v>
      </c>
      <c r="N23" s="728">
        <v>7.8</v>
      </c>
      <c r="O23" s="729">
        <v>1.6629</v>
      </c>
      <c r="P23" s="730">
        <v>12.97</v>
      </c>
      <c r="Q23" s="731"/>
      <c r="R23" s="730">
        <v>12.97</v>
      </c>
      <c r="S23" s="730" t="s">
        <v>81</v>
      </c>
      <c r="T23" s="724" t="s">
        <v>2447</v>
      </c>
    </row>
    <row r="24" spans="1:20" ht="54.9" customHeight="1" x14ac:dyDescent="0.3">
      <c r="A24" s="723" t="s">
        <v>2444</v>
      </c>
      <c r="B24" s="724" t="s">
        <v>2465</v>
      </c>
      <c r="C24" s="723">
        <v>25405</v>
      </c>
      <c r="D24" s="723" t="s">
        <v>24</v>
      </c>
      <c r="E24" s="726">
        <v>24</v>
      </c>
      <c r="F24" s="726">
        <v>26.2</v>
      </c>
      <c r="G24" s="723">
        <v>96</v>
      </c>
      <c r="H24" s="726">
        <v>4</v>
      </c>
      <c r="I24" s="723">
        <v>110244</v>
      </c>
      <c r="J24" s="724" t="s">
        <v>2463</v>
      </c>
      <c r="K24" s="727">
        <v>73.97</v>
      </c>
      <c r="L24" s="723" t="s">
        <v>81</v>
      </c>
      <c r="M24" s="723" t="s">
        <v>81</v>
      </c>
      <c r="N24" s="728">
        <v>7.5</v>
      </c>
      <c r="O24" s="729">
        <v>1.6629</v>
      </c>
      <c r="P24" s="730">
        <v>12.47</v>
      </c>
      <c r="Q24" s="731"/>
      <c r="R24" s="730">
        <v>12.47</v>
      </c>
      <c r="S24" s="730" t="s">
        <v>81</v>
      </c>
      <c r="T24" s="724" t="s">
        <v>2447</v>
      </c>
    </row>
    <row r="25" spans="1:20" ht="54.9" customHeight="1" x14ac:dyDescent="0.3">
      <c r="A25" s="723" t="s">
        <v>2444</v>
      </c>
      <c r="B25" s="724" t="s">
        <v>2466</v>
      </c>
      <c r="C25" s="723">
        <v>25406</v>
      </c>
      <c r="D25" s="723" t="s">
        <v>24</v>
      </c>
      <c r="E25" s="726">
        <v>30</v>
      </c>
      <c r="F25" s="732">
        <v>32</v>
      </c>
      <c r="G25" s="723">
        <v>96</v>
      </c>
      <c r="H25" s="726">
        <v>5</v>
      </c>
      <c r="I25" s="723">
        <v>110244</v>
      </c>
      <c r="J25" s="724" t="s">
        <v>2463</v>
      </c>
      <c r="K25" s="727">
        <v>74.98</v>
      </c>
      <c r="L25" s="723" t="s">
        <v>81</v>
      </c>
      <c r="M25" s="723" t="s">
        <v>81</v>
      </c>
      <c r="N25" s="728">
        <v>8.1</v>
      </c>
      <c r="O25" s="729">
        <v>1.6629</v>
      </c>
      <c r="P25" s="730">
        <v>13.47</v>
      </c>
      <c r="Q25" s="731"/>
      <c r="R25" s="730">
        <v>13.47</v>
      </c>
      <c r="S25" s="730" t="s">
        <v>81</v>
      </c>
      <c r="T25" s="724" t="s">
        <v>2447</v>
      </c>
    </row>
    <row r="26" spans="1:20" ht="54.9" customHeight="1" x14ac:dyDescent="0.3">
      <c r="A26" s="723" t="s">
        <v>2444</v>
      </c>
      <c r="B26" s="724" t="s">
        <v>2467</v>
      </c>
      <c r="C26" s="723">
        <v>25407</v>
      </c>
      <c r="D26" s="723" t="s">
        <v>24</v>
      </c>
      <c r="E26" s="726">
        <v>27.36</v>
      </c>
      <c r="F26" s="726">
        <v>29.4</v>
      </c>
      <c r="G26" s="723">
        <v>96</v>
      </c>
      <c r="H26" s="726">
        <v>4.5599999999999996</v>
      </c>
      <c r="I26" s="723">
        <v>110244</v>
      </c>
      <c r="J26" s="724" t="s">
        <v>2463</v>
      </c>
      <c r="K26" s="727">
        <v>70.22</v>
      </c>
      <c r="L26" s="723" t="s">
        <v>81</v>
      </c>
      <c r="M26" s="723" t="s">
        <v>81</v>
      </c>
      <c r="N26" s="728">
        <v>8.6999999999999993</v>
      </c>
      <c r="O26" s="729">
        <v>1.6629</v>
      </c>
      <c r="P26" s="730">
        <v>14.47</v>
      </c>
      <c r="Q26" s="731"/>
      <c r="R26" s="730">
        <v>14.47</v>
      </c>
      <c r="S26" s="730" t="s">
        <v>81</v>
      </c>
      <c r="T26" s="724" t="s">
        <v>2447</v>
      </c>
    </row>
    <row r="27" spans="1:20" ht="54.9" customHeight="1" x14ac:dyDescent="0.3">
      <c r="A27" s="723" t="s">
        <v>2444</v>
      </c>
      <c r="B27" s="724" t="s">
        <v>2468</v>
      </c>
      <c r="C27" s="723">
        <v>25411</v>
      </c>
      <c r="D27" s="723" t="s">
        <v>24</v>
      </c>
      <c r="E27" s="726">
        <v>24.6</v>
      </c>
      <c r="F27" s="726">
        <v>26.6</v>
      </c>
      <c r="G27" s="723">
        <v>96</v>
      </c>
      <c r="H27" s="726">
        <v>4.0999999999999996</v>
      </c>
      <c r="I27" s="723">
        <v>110244</v>
      </c>
      <c r="J27" s="724" t="s">
        <v>2463</v>
      </c>
      <c r="K27" s="727">
        <v>66.38</v>
      </c>
      <c r="L27" s="723" t="s">
        <v>81</v>
      </c>
      <c r="M27" s="723" t="s">
        <v>81</v>
      </c>
      <c r="N27" s="728">
        <v>8.6999999999999993</v>
      </c>
      <c r="O27" s="729">
        <v>1.6629</v>
      </c>
      <c r="P27" s="730">
        <v>14.47</v>
      </c>
      <c r="Q27" s="731"/>
      <c r="R27" s="730">
        <v>14.47</v>
      </c>
      <c r="S27" s="730" t="s">
        <v>81</v>
      </c>
      <c r="T27" s="724" t="s">
        <v>2447</v>
      </c>
    </row>
    <row r="28" spans="1:20" ht="54.9" customHeight="1" x14ac:dyDescent="0.3">
      <c r="A28" s="723" t="s">
        <v>2444</v>
      </c>
      <c r="B28" s="724" t="s">
        <v>2469</v>
      </c>
      <c r="C28" s="723">
        <v>25414</v>
      </c>
      <c r="D28" s="723" t="s">
        <v>24</v>
      </c>
      <c r="E28" s="726">
        <v>25.8</v>
      </c>
      <c r="F28" s="726">
        <v>27.8</v>
      </c>
      <c r="G28" s="723">
        <v>96</v>
      </c>
      <c r="H28" s="726">
        <v>4.3</v>
      </c>
      <c r="I28" s="723">
        <v>110244</v>
      </c>
      <c r="J28" s="724" t="s">
        <v>2463</v>
      </c>
      <c r="K28" s="727">
        <v>74.48</v>
      </c>
      <c r="L28" s="723" t="s">
        <v>81</v>
      </c>
      <c r="M28" s="723" t="s">
        <v>81</v>
      </c>
      <c r="N28" s="728">
        <v>7.8</v>
      </c>
      <c r="O28" s="729">
        <v>1.6629</v>
      </c>
      <c r="P28" s="730">
        <v>12.97</v>
      </c>
      <c r="Q28" s="731"/>
      <c r="R28" s="730">
        <v>12.97</v>
      </c>
      <c r="S28" s="730" t="s">
        <v>81</v>
      </c>
      <c r="T28" s="724" t="s">
        <v>2447</v>
      </c>
    </row>
    <row r="29" spans="1:20" ht="54.9" customHeight="1" x14ac:dyDescent="0.3">
      <c r="A29" s="723" t="s">
        <v>2444</v>
      </c>
      <c r="B29" s="724" t="s">
        <v>2470</v>
      </c>
      <c r="C29" s="723">
        <v>25415</v>
      </c>
      <c r="D29" s="723" t="s">
        <v>24</v>
      </c>
      <c r="E29" s="726">
        <v>24</v>
      </c>
      <c r="F29" s="726">
        <v>26.2</v>
      </c>
      <c r="G29" s="723">
        <v>96</v>
      </c>
      <c r="H29" s="726">
        <v>4</v>
      </c>
      <c r="I29" s="723">
        <v>110244</v>
      </c>
      <c r="J29" s="724" t="s">
        <v>2463</v>
      </c>
      <c r="K29" s="727">
        <v>77.81</v>
      </c>
      <c r="L29" s="723" t="s">
        <v>81</v>
      </c>
      <c r="M29" s="723" t="s">
        <v>81</v>
      </c>
      <c r="N29" s="728">
        <v>7.5</v>
      </c>
      <c r="O29" s="729">
        <v>1.6629</v>
      </c>
      <c r="P29" s="730">
        <v>12.47</v>
      </c>
      <c r="Q29" s="731"/>
      <c r="R29" s="730">
        <v>12.47</v>
      </c>
      <c r="S29" s="730" t="s">
        <v>81</v>
      </c>
      <c r="T29" s="724" t="s">
        <v>2447</v>
      </c>
    </row>
    <row r="30" spans="1:20" ht="54.9" customHeight="1" x14ac:dyDescent="0.3">
      <c r="A30" s="723" t="s">
        <v>2444</v>
      </c>
      <c r="B30" s="724" t="s">
        <v>2471</v>
      </c>
      <c r="C30" s="723">
        <v>25416</v>
      </c>
      <c r="D30" s="723" t="s">
        <v>24</v>
      </c>
      <c r="E30" s="726">
        <v>30</v>
      </c>
      <c r="F30" s="726">
        <v>32</v>
      </c>
      <c r="G30" s="723">
        <v>96</v>
      </c>
      <c r="H30" s="726">
        <v>5</v>
      </c>
      <c r="I30" s="723">
        <v>110244</v>
      </c>
      <c r="J30" s="724" t="s">
        <v>2463</v>
      </c>
      <c r="K30" s="727">
        <v>78.819999999999993</v>
      </c>
      <c r="L30" s="723" t="s">
        <v>81</v>
      </c>
      <c r="M30" s="723" t="s">
        <v>81</v>
      </c>
      <c r="N30" s="728">
        <v>8.1</v>
      </c>
      <c r="O30" s="729">
        <v>1.6629</v>
      </c>
      <c r="P30" s="730">
        <v>13.47</v>
      </c>
      <c r="Q30" s="731"/>
      <c r="R30" s="730">
        <v>13.47</v>
      </c>
      <c r="S30" s="730" t="s">
        <v>81</v>
      </c>
      <c r="T30" s="724" t="s">
        <v>2447</v>
      </c>
    </row>
    <row r="31" spans="1:20" ht="54.9" customHeight="1" x14ac:dyDescent="0.3">
      <c r="A31" s="723" t="s">
        <v>2444</v>
      </c>
      <c r="B31" s="724" t="s">
        <v>2472</v>
      </c>
      <c r="C31" s="723">
        <v>25417</v>
      </c>
      <c r="D31" s="723" t="s">
        <v>24</v>
      </c>
      <c r="E31" s="726">
        <v>27.36</v>
      </c>
      <c r="F31" s="726">
        <v>29.4</v>
      </c>
      <c r="G31" s="723">
        <v>96</v>
      </c>
      <c r="H31" s="726">
        <v>4.5599999999999996</v>
      </c>
      <c r="I31" s="723">
        <v>110244</v>
      </c>
      <c r="J31" s="724" t="s">
        <v>2463</v>
      </c>
      <c r="K31" s="727">
        <v>74.06</v>
      </c>
      <c r="L31" s="723" t="s">
        <v>81</v>
      </c>
      <c r="M31" s="723" t="s">
        <v>81</v>
      </c>
      <c r="N31" s="728">
        <v>8.6999999999999993</v>
      </c>
      <c r="O31" s="729">
        <v>1.6629</v>
      </c>
      <c r="P31" s="730">
        <v>14.47</v>
      </c>
      <c r="Q31" s="731"/>
      <c r="R31" s="730">
        <v>14.47</v>
      </c>
      <c r="S31" s="730" t="s">
        <v>81</v>
      </c>
      <c r="T31" s="724" t="s">
        <v>2447</v>
      </c>
    </row>
    <row r="32" spans="1:20" ht="54.9" customHeight="1" x14ac:dyDescent="0.3">
      <c r="A32" s="723" t="s">
        <v>2444</v>
      </c>
      <c r="B32" s="724" t="s">
        <v>2473</v>
      </c>
      <c r="C32" s="723">
        <v>61406</v>
      </c>
      <c r="D32" s="723" t="s">
        <v>24</v>
      </c>
      <c r="E32" s="726">
        <v>24.11</v>
      </c>
      <c r="F32" s="726">
        <v>26.4</v>
      </c>
      <c r="G32" s="723">
        <v>30</v>
      </c>
      <c r="H32" s="726">
        <v>12.86</v>
      </c>
      <c r="I32" s="723">
        <v>110242</v>
      </c>
      <c r="J32" s="724" t="s">
        <v>2446</v>
      </c>
      <c r="K32" s="727">
        <v>67.5</v>
      </c>
      <c r="L32" s="723" t="s">
        <v>81</v>
      </c>
      <c r="M32" s="723" t="s">
        <v>81</v>
      </c>
      <c r="N32" s="728">
        <v>1.71</v>
      </c>
      <c r="O32" s="729">
        <v>1.6368</v>
      </c>
      <c r="P32" s="730">
        <v>2.79</v>
      </c>
      <c r="Q32" s="731"/>
      <c r="R32" s="730">
        <v>2.79</v>
      </c>
      <c r="S32" s="730" t="s">
        <v>81</v>
      </c>
      <c r="T32" s="724" t="s">
        <v>2474</v>
      </c>
    </row>
    <row r="33" spans="1:20" ht="54.9" customHeight="1" x14ac:dyDescent="0.3">
      <c r="A33" s="723" t="s">
        <v>2444</v>
      </c>
      <c r="B33" s="724" t="s">
        <v>2475</v>
      </c>
      <c r="C33" s="723">
        <v>61411</v>
      </c>
      <c r="D33" s="723" t="s">
        <v>24</v>
      </c>
      <c r="E33" s="726">
        <v>22.31</v>
      </c>
      <c r="F33" s="726">
        <v>25</v>
      </c>
      <c r="G33" s="723">
        <v>30</v>
      </c>
      <c r="H33" s="726">
        <v>11.9</v>
      </c>
      <c r="I33" s="723">
        <v>110242</v>
      </c>
      <c r="J33" s="724" t="s">
        <v>2446</v>
      </c>
      <c r="K33" s="727">
        <v>67.5</v>
      </c>
      <c r="L33" s="723" t="s">
        <v>81</v>
      </c>
      <c r="M33" s="723" t="s">
        <v>81</v>
      </c>
      <c r="N33" s="728">
        <v>1.56</v>
      </c>
      <c r="O33" s="729">
        <v>1.6368</v>
      </c>
      <c r="P33" s="730">
        <v>2.5499999999999998</v>
      </c>
      <c r="Q33" s="731"/>
      <c r="R33" s="730">
        <v>2.5499999999999998</v>
      </c>
      <c r="S33" s="730" t="s">
        <v>81</v>
      </c>
      <c r="T33" s="724" t="s">
        <v>2474</v>
      </c>
    </row>
    <row r="34" spans="1:20" ht="54.9" customHeight="1" x14ac:dyDescent="0.3">
      <c r="A34" s="723" t="s">
        <v>2444</v>
      </c>
      <c r="B34" s="724" t="s">
        <v>2476</v>
      </c>
      <c r="C34" s="723">
        <v>61418</v>
      </c>
      <c r="D34" s="723" t="s">
        <v>24</v>
      </c>
      <c r="E34" s="726">
        <v>22.31</v>
      </c>
      <c r="F34" s="726">
        <v>25</v>
      </c>
      <c r="G34" s="723">
        <v>30</v>
      </c>
      <c r="H34" s="726">
        <v>11.9</v>
      </c>
      <c r="I34" s="723">
        <v>110242</v>
      </c>
      <c r="J34" s="724" t="s">
        <v>2446</v>
      </c>
      <c r="K34" s="727">
        <v>61.5</v>
      </c>
      <c r="L34" s="723" t="s">
        <v>81</v>
      </c>
      <c r="M34" s="723" t="s">
        <v>81</v>
      </c>
      <c r="N34" s="728">
        <v>1.56</v>
      </c>
      <c r="O34" s="729">
        <v>1.6368</v>
      </c>
      <c r="P34" s="730">
        <v>2.5499999999999998</v>
      </c>
      <c r="Q34" s="731"/>
      <c r="R34" s="730">
        <v>2.5499999999999998</v>
      </c>
      <c r="S34" s="730" t="s">
        <v>81</v>
      </c>
      <c r="T34" s="724" t="s">
        <v>2474</v>
      </c>
    </row>
    <row r="35" spans="1:20" ht="54.9" customHeight="1" x14ac:dyDescent="0.3">
      <c r="A35" s="723" t="s">
        <v>2444</v>
      </c>
      <c r="B35" s="724" t="s">
        <v>2477</v>
      </c>
      <c r="C35" s="723">
        <v>61419</v>
      </c>
      <c r="D35" s="723" t="s">
        <v>24</v>
      </c>
      <c r="E35" s="726">
        <v>17.03</v>
      </c>
      <c r="F35" s="726">
        <v>26</v>
      </c>
      <c r="G35" s="723">
        <v>30</v>
      </c>
      <c r="H35" s="726">
        <v>9.08</v>
      </c>
      <c r="I35" s="723">
        <v>110242</v>
      </c>
      <c r="J35" s="724" t="s">
        <v>2446</v>
      </c>
      <c r="K35" s="727">
        <v>61.5</v>
      </c>
      <c r="L35" s="723" t="s">
        <v>81</v>
      </c>
      <c r="M35" s="723" t="s">
        <v>81</v>
      </c>
      <c r="N35" s="728">
        <v>1.94</v>
      </c>
      <c r="O35" s="729">
        <v>1.6368</v>
      </c>
      <c r="P35" s="730">
        <v>3.18</v>
      </c>
      <c r="Q35" s="731"/>
      <c r="R35" s="730">
        <v>3.18</v>
      </c>
      <c r="S35" s="730" t="s">
        <v>81</v>
      </c>
      <c r="T35" s="724" t="s">
        <v>2474</v>
      </c>
    </row>
    <row r="36" spans="1:20" ht="54.9" customHeight="1" x14ac:dyDescent="0.3">
      <c r="A36" s="723" t="s">
        <v>2444</v>
      </c>
      <c r="B36" s="724" t="s">
        <v>2478</v>
      </c>
      <c r="C36" s="723">
        <v>61852</v>
      </c>
      <c r="D36" s="723" t="s">
        <v>24</v>
      </c>
      <c r="E36" s="726">
        <v>31.56</v>
      </c>
      <c r="F36" s="726">
        <v>33.56</v>
      </c>
      <c r="G36" s="723">
        <v>48</v>
      </c>
      <c r="H36" s="726">
        <v>10.52</v>
      </c>
      <c r="I36" s="723">
        <v>110242</v>
      </c>
      <c r="J36" s="724" t="s">
        <v>2446</v>
      </c>
      <c r="K36" s="727">
        <v>97.92</v>
      </c>
      <c r="L36" s="723" t="s">
        <v>81</v>
      </c>
      <c r="M36" s="723" t="s">
        <v>81</v>
      </c>
      <c r="N36" s="728">
        <v>2.38</v>
      </c>
      <c r="O36" s="729">
        <v>1.6368</v>
      </c>
      <c r="P36" s="730">
        <v>3.9</v>
      </c>
      <c r="Q36" s="731"/>
      <c r="R36" s="730">
        <v>3.9</v>
      </c>
      <c r="S36" s="730" t="s">
        <v>81</v>
      </c>
      <c r="T36" s="724" t="s">
        <v>2479</v>
      </c>
    </row>
    <row r="37" spans="1:20" ht="54.9" customHeight="1" x14ac:dyDescent="0.3">
      <c r="A37" s="723" t="s">
        <v>2444</v>
      </c>
      <c r="B37" s="724" t="s">
        <v>2480</v>
      </c>
      <c r="C37" s="723">
        <v>61853</v>
      </c>
      <c r="D37" s="723" t="s">
        <v>24</v>
      </c>
      <c r="E37" s="726">
        <v>33.630000000000003</v>
      </c>
      <c r="F37" s="726">
        <v>35.630000000000003</v>
      </c>
      <c r="G37" s="723">
        <v>48</v>
      </c>
      <c r="H37" s="726">
        <v>11.21</v>
      </c>
      <c r="I37" s="723">
        <v>110242</v>
      </c>
      <c r="J37" s="724" t="s">
        <v>2446</v>
      </c>
      <c r="K37" s="727">
        <v>107.52</v>
      </c>
      <c r="L37" s="723" t="s">
        <v>81</v>
      </c>
      <c r="M37" s="723" t="s">
        <v>81</v>
      </c>
      <c r="N37" s="728">
        <v>4.71</v>
      </c>
      <c r="O37" s="729">
        <v>1.6368</v>
      </c>
      <c r="P37" s="730">
        <v>7.71</v>
      </c>
      <c r="Q37" s="731"/>
      <c r="R37" s="730">
        <v>7.71</v>
      </c>
      <c r="S37" s="730" t="s">
        <v>81</v>
      </c>
      <c r="T37" s="724" t="s">
        <v>2479</v>
      </c>
    </row>
    <row r="38" spans="1:20" ht="54.9" customHeight="1" x14ac:dyDescent="0.3">
      <c r="A38" s="723" t="s">
        <v>2444</v>
      </c>
      <c r="B38" s="724" t="s">
        <v>2481</v>
      </c>
      <c r="C38" s="723">
        <v>61921</v>
      </c>
      <c r="D38" s="723" t="s">
        <v>24</v>
      </c>
      <c r="E38" s="726">
        <v>19.13</v>
      </c>
      <c r="F38" s="726">
        <v>27.9</v>
      </c>
      <c r="G38" s="723">
        <v>30</v>
      </c>
      <c r="H38" s="726">
        <v>10.199999999999999</v>
      </c>
      <c r="I38" s="723">
        <v>110244</v>
      </c>
      <c r="J38" s="724" t="s">
        <v>2463</v>
      </c>
      <c r="K38" s="727">
        <v>67.5</v>
      </c>
      <c r="L38" s="723" t="s">
        <v>81</v>
      </c>
      <c r="M38" s="723" t="s">
        <v>81</v>
      </c>
      <c r="N38" s="728">
        <v>1.88</v>
      </c>
      <c r="O38" s="729">
        <v>1.6629</v>
      </c>
      <c r="P38" s="730">
        <v>3.12</v>
      </c>
      <c r="Q38" s="731"/>
      <c r="R38" s="730">
        <v>3.12</v>
      </c>
      <c r="S38" s="730" t="s">
        <v>81</v>
      </c>
      <c r="T38" s="724" t="s">
        <v>2474</v>
      </c>
    </row>
    <row r="39" spans="1:20" ht="54.9" customHeight="1" x14ac:dyDescent="0.3">
      <c r="A39" s="723" t="s">
        <v>2444</v>
      </c>
      <c r="B39" s="724" t="s">
        <v>2482</v>
      </c>
      <c r="C39" s="723">
        <v>61925</v>
      </c>
      <c r="D39" s="723" t="s">
        <v>24</v>
      </c>
      <c r="E39" s="726">
        <v>20.63</v>
      </c>
      <c r="F39" s="726">
        <v>29.9</v>
      </c>
      <c r="G39" s="723">
        <v>30</v>
      </c>
      <c r="H39" s="726">
        <v>11</v>
      </c>
      <c r="I39" s="723">
        <v>110242</v>
      </c>
      <c r="J39" s="724" t="s">
        <v>2446</v>
      </c>
      <c r="K39" s="727">
        <v>64.2</v>
      </c>
      <c r="L39" s="723" t="s">
        <v>81</v>
      </c>
      <c r="M39" s="723" t="s">
        <v>81</v>
      </c>
      <c r="N39" s="728">
        <v>1.43</v>
      </c>
      <c r="O39" s="729">
        <v>1.6368</v>
      </c>
      <c r="P39" s="730">
        <v>2.33</v>
      </c>
      <c r="Q39" s="731"/>
      <c r="R39" s="730">
        <v>2.33</v>
      </c>
      <c r="S39" s="730" t="s">
        <v>81</v>
      </c>
      <c r="T39" s="724" t="s">
        <v>2474</v>
      </c>
    </row>
    <row r="40" spans="1:20" ht="54.9" customHeight="1" x14ac:dyDescent="0.3">
      <c r="A40" s="723" t="s">
        <v>2444</v>
      </c>
      <c r="B40" s="724" t="s">
        <v>2483</v>
      </c>
      <c r="C40" s="723">
        <v>61938</v>
      </c>
      <c r="D40" s="723" t="s">
        <v>24</v>
      </c>
      <c r="E40" s="726">
        <v>18.84</v>
      </c>
      <c r="F40" s="726">
        <v>24.5</v>
      </c>
      <c r="G40" s="723">
        <v>30</v>
      </c>
      <c r="H40" s="726">
        <v>10.050000000000001</v>
      </c>
      <c r="I40" s="723">
        <v>110242</v>
      </c>
      <c r="J40" s="724" t="s">
        <v>2446</v>
      </c>
      <c r="K40" s="727">
        <v>67.5</v>
      </c>
      <c r="L40" s="723" t="s">
        <v>81</v>
      </c>
      <c r="M40" s="723" t="s">
        <v>81</v>
      </c>
      <c r="N40" s="728">
        <v>1.43</v>
      </c>
      <c r="O40" s="729">
        <v>1.6368</v>
      </c>
      <c r="P40" s="730">
        <v>2.33</v>
      </c>
      <c r="Q40" s="731"/>
      <c r="R40" s="730">
        <v>2.33</v>
      </c>
      <c r="S40" s="730" t="s">
        <v>81</v>
      </c>
      <c r="T40" s="724" t="s">
        <v>2474</v>
      </c>
    </row>
    <row r="41" spans="1:20" ht="54.9" customHeight="1" x14ac:dyDescent="0.3">
      <c r="A41" s="723" t="s">
        <v>2444</v>
      </c>
      <c r="B41" s="724" t="s">
        <v>2484</v>
      </c>
      <c r="C41" s="723" t="s">
        <v>2485</v>
      </c>
      <c r="D41" s="723" t="s">
        <v>24</v>
      </c>
      <c r="E41" s="726">
        <v>24.86</v>
      </c>
      <c r="F41" s="726">
        <v>28.8</v>
      </c>
      <c r="G41" s="723">
        <v>30</v>
      </c>
      <c r="H41" s="726">
        <v>13.26</v>
      </c>
      <c r="I41" s="723">
        <v>110242</v>
      </c>
      <c r="J41" s="724" t="s">
        <v>2446</v>
      </c>
      <c r="K41" s="727">
        <v>64.2</v>
      </c>
      <c r="L41" s="723" t="s">
        <v>81</v>
      </c>
      <c r="M41" s="723" t="s">
        <v>81</v>
      </c>
      <c r="N41" s="728">
        <v>1.43</v>
      </c>
      <c r="O41" s="729">
        <v>1.6368</v>
      </c>
      <c r="P41" s="730">
        <v>2.33</v>
      </c>
      <c r="Q41" s="731"/>
      <c r="R41" s="730">
        <v>2.33</v>
      </c>
      <c r="S41" s="730" t="s">
        <v>81</v>
      </c>
      <c r="T41" s="724" t="s">
        <v>2474</v>
      </c>
    </row>
    <row r="42" spans="1:20" ht="38.1" customHeight="1" x14ac:dyDescent="0.3">
      <c r="A42" s="696"/>
      <c r="B42" s="733"/>
      <c r="C42" s="696"/>
      <c r="D42" s="696"/>
      <c r="E42" s="734"/>
      <c r="F42" s="734"/>
      <c r="G42" s="696"/>
      <c r="H42" s="734"/>
      <c r="I42" s="696"/>
      <c r="J42" s="733"/>
      <c r="K42" s="696"/>
      <c r="L42" s="696"/>
      <c r="M42" s="696"/>
      <c r="N42" s="698"/>
      <c r="O42" s="699"/>
      <c r="P42" s="700"/>
      <c r="Q42" s="701"/>
      <c r="R42" s="700"/>
      <c r="S42" s="700"/>
      <c r="T42" s="733"/>
    </row>
    <row r="43" spans="1:20" ht="38.1" customHeight="1" x14ac:dyDescent="0.3">
      <c r="A43" s="696"/>
      <c r="B43" s="733"/>
      <c r="C43" s="696"/>
      <c r="D43" s="696"/>
      <c r="E43" s="734"/>
      <c r="F43" s="734"/>
      <c r="G43" s="696"/>
      <c r="H43" s="734"/>
      <c r="I43" s="696"/>
      <c r="J43" s="733"/>
      <c r="K43" s="696"/>
      <c r="L43" s="696"/>
      <c r="M43" s="696"/>
      <c r="N43" s="698"/>
      <c r="O43" s="699"/>
      <c r="P43" s="700"/>
      <c r="Q43" s="701"/>
      <c r="R43" s="700"/>
      <c r="S43" s="700"/>
      <c r="T43" s="733"/>
    </row>
    <row r="44" spans="1:20" ht="38.1" customHeight="1" x14ac:dyDescent="0.3">
      <c r="A44" s="696"/>
      <c r="B44" s="733"/>
      <c r="C44" s="696"/>
      <c r="D44" s="696"/>
      <c r="E44" s="734"/>
      <c r="F44" s="734"/>
      <c r="G44" s="696"/>
      <c r="H44" s="734"/>
      <c r="I44" s="696"/>
      <c r="J44" s="733"/>
      <c r="K44" s="696"/>
      <c r="L44" s="696"/>
      <c r="M44" s="696"/>
      <c r="N44" s="698"/>
      <c r="O44" s="699"/>
      <c r="P44" s="700"/>
      <c r="Q44" s="701"/>
      <c r="R44" s="700"/>
      <c r="S44" s="700"/>
      <c r="T44" s="733"/>
    </row>
    <row r="45" spans="1:20" ht="27.9" customHeight="1" x14ac:dyDescent="0.3">
      <c r="A45" s="696"/>
      <c r="B45" s="696"/>
      <c r="C45" s="696"/>
      <c r="D45" s="696"/>
      <c r="E45" s="696"/>
      <c r="F45" s="696"/>
      <c r="G45" s="696"/>
      <c r="H45" s="696"/>
      <c r="I45" s="696"/>
      <c r="J45" s="733"/>
      <c r="K45" s="696"/>
      <c r="L45" s="696"/>
      <c r="M45" s="696"/>
      <c r="N45" s="698"/>
      <c r="O45" s="699"/>
      <c r="P45" s="700"/>
      <c r="Q45" s="701"/>
      <c r="R45" s="700"/>
      <c r="S45" s="700"/>
      <c r="T45" s="733"/>
    </row>
    <row r="46" spans="1:20" ht="27.9" customHeight="1" x14ac:dyDescent="0.3">
      <c r="A46" s="696"/>
      <c r="B46" s="696"/>
      <c r="C46" s="696"/>
      <c r="D46" s="696"/>
      <c r="E46" s="696"/>
      <c r="F46" s="696"/>
      <c r="G46" s="696"/>
      <c r="H46" s="696"/>
      <c r="I46" s="696"/>
      <c r="J46" s="733"/>
      <c r="K46" s="696"/>
      <c r="L46" s="696"/>
      <c r="M46" s="696"/>
      <c r="N46" s="698"/>
      <c r="O46" s="699"/>
      <c r="P46" s="700"/>
      <c r="Q46" s="701"/>
      <c r="R46" s="700"/>
      <c r="S46" s="700"/>
      <c r="T46" s="733"/>
    </row>
    <row r="47" spans="1:20" ht="27.9" customHeight="1" x14ac:dyDescent="0.3">
      <c r="O47" s="699"/>
      <c r="R47" s="700"/>
    </row>
    <row r="48" spans="1:20" ht="27.9" customHeight="1" x14ac:dyDescent="0.3">
      <c r="O48" s="699"/>
      <c r="R48" s="700"/>
    </row>
    <row r="49" spans="15:18" ht="27.9" customHeight="1" x14ac:dyDescent="0.3">
      <c r="O49" s="699"/>
      <c r="R49" s="700"/>
    </row>
    <row r="50" spans="15:18" ht="27.9" customHeight="1" x14ac:dyDescent="0.3">
      <c r="O50" s="699"/>
      <c r="R50" s="700"/>
    </row>
    <row r="51" spans="15:18" ht="27.9" customHeight="1" x14ac:dyDescent="0.3">
      <c r="O51" s="699"/>
      <c r="R51" s="700"/>
    </row>
    <row r="52" spans="15:18" ht="27.9" customHeight="1" x14ac:dyDescent="0.3">
      <c r="O52" s="699"/>
      <c r="R52" s="700"/>
    </row>
    <row r="53" spans="15:18" ht="27.9" customHeight="1" x14ac:dyDescent="0.3">
      <c r="O53" s="699"/>
      <c r="R53" s="700"/>
    </row>
    <row r="54" spans="15:18" ht="27.9" customHeight="1" x14ac:dyDescent="0.3">
      <c r="O54" s="699"/>
      <c r="R54" s="700"/>
    </row>
    <row r="55" spans="15:18" ht="27.9" customHeight="1" x14ac:dyDescent="0.3">
      <c r="O55" s="699"/>
      <c r="R55" s="700"/>
    </row>
    <row r="56" spans="15:18" ht="27.9" customHeight="1" x14ac:dyDescent="0.3">
      <c r="O56" s="699"/>
      <c r="R56" s="700"/>
    </row>
    <row r="57" spans="15:18" ht="27.9" customHeight="1" x14ac:dyDescent="0.3">
      <c r="O57" s="699"/>
      <c r="R57" s="700"/>
    </row>
    <row r="58" spans="15:18" ht="27.9" customHeight="1" x14ac:dyDescent="0.3">
      <c r="O58" s="699"/>
      <c r="R58" s="700"/>
    </row>
    <row r="59" spans="15:18" ht="27.9" customHeight="1" x14ac:dyDescent="0.3">
      <c r="O59" s="699"/>
      <c r="R59" s="700"/>
    </row>
    <row r="60" spans="15:18" ht="27.9" customHeight="1" x14ac:dyDescent="0.3">
      <c r="O60" s="699"/>
      <c r="R60" s="700"/>
    </row>
    <row r="61" spans="15:18" ht="27.9" customHeight="1" x14ac:dyDescent="0.3">
      <c r="O61" s="699"/>
      <c r="R61" s="700"/>
    </row>
    <row r="62" spans="15:18" ht="27.9" customHeight="1" x14ac:dyDescent="0.3">
      <c r="O62" s="699"/>
      <c r="R62" s="700"/>
    </row>
    <row r="63" spans="15:18" ht="27.9" customHeight="1" x14ac:dyDescent="0.3">
      <c r="O63" s="699"/>
      <c r="R63" s="700"/>
    </row>
    <row r="64" spans="15:18" ht="27.9" customHeight="1" x14ac:dyDescent="0.3">
      <c r="O64" s="699"/>
      <c r="R64" s="700"/>
    </row>
    <row r="65" spans="15:18" ht="27.9" customHeight="1" x14ac:dyDescent="0.3">
      <c r="O65" s="699"/>
      <c r="R65" s="700"/>
    </row>
    <row r="66" spans="15:18" ht="27.9" customHeight="1" x14ac:dyDescent="0.3">
      <c r="O66" s="699"/>
      <c r="R66" s="700"/>
    </row>
    <row r="67" spans="15:18" ht="27.9" customHeight="1" x14ac:dyDescent="0.3">
      <c r="O67" s="699"/>
      <c r="R67" s="700"/>
    </row>
    <row r="68" spans="15:18" ht="27.9" customHeight="1" x14ac:dyDescent="0.3">
      <c r="O68" s="699"/>
      <c r="R68" s="700"/>
    </row>
    <row r="69" spans="15:18" ht="27.9" customHeight="1" x14ac:dyDescent="0.3">
      <c r="O69" s="699"/>
      <c r="R69" s="700"/>
    </row>
    <row r="70" spans="15:18" ht="27.9" customHeight="1" x14ac:dyDescent="0.3">
      <c r="O70" s="699"/>
      <c r="R70" s="700"/>
    </row>
    <row r="71" spans="15:18" ht="27.9" customHeight="1" x14ac:dyDescent="0.3">
      <c r="O71" s="699"/>
      <c r="R71" s="700"/>
    </row>
    <row r="72" spans="15:18" ht="27.9" customHeight="1" x14ac:dyDescent="0.3">
      <c r="O72" s="699"/>
      <c r="R72" s="700"/>
    </row>
    <row r="73" spans="15:18" ht="27.9" customHeight="1" x14ac:dyDescent="0.3">
      <c r="O73" s="699"/>
      <c r="R73" s="700"/>
    </row>
    <row r="74" spans="15:18" ht="27.9" customHeight="1" x14ac:dyDescent="0.3">
      <c r="O74" s="699"/>
      <c r="R74" s="700"/>
    </row>
    <row r="75" spans="15:18" ht="27.9" customHeight="1" x14ac:dyDescent="0.3">
      <c r="O75" s="699"/>
      <c r="R75" s="700"/>
    </row>
    <row r="76" spans="15:18" ht="27.9" customHeight="1" x14ac:dyDescent="0.3">
      <c r="O76" s="699"/>
      <c r="R76" s="700"/>
    </row>
    <row r="77" spans="15:18" ht="27.9" customHeight="1" x14ac:dyDescent="0.3">
      <c r="O77" s="699"/>
      <c r="R77" s="700"/>
    </row>
    <row r="78" spans="15:18" ht="27.9" customHeight="1" x14ac:dyDescent="0.3">
      <c r="O78" s="699"/>
      <c r="R78" s="700"/>
    </row>
    <row r="79" spans="15:18" ht="27.9" customHeight="1" x14ac:dyDescent="0.3">
      <c r="O79" s="699"/>
      <c r="R79" s="700"/>
    </row>
    <row r="80" spans="15:18" ht="27.9" customHeight="1" x14ac:dyDescent="0.3">
      <c r="O80" s="699"/>
      <c r="R80" s="700"/>
    </row>
    <row r="81" spans="15:18" ht="27.9" customHeight="1" x14ac:dyDescent="0.3">
      <c r="O81" s="699"/>
      <c r="R81" s="700"/>
    </row>
    <row r="82" spans="15:18" ht="27.9" customHeight="1" x14ac:dyDescent="0.3">
      <c r="O82" s="699"/>
      <c r="R82" s="700"/>
    </row>
    <row r="83" spans="15:18" ht="27.9" customHeight="1" x14ac:dyDescent="0.3">
      <c r="O83" s="699"/>
      <c r="R83" s="700"/>
    </row>
    <row r="84" spans="15:18" ht="27.9" customHeight="1" x14ac:dyDescent="0.3">
      <c r="O84" s="699"/>
      <c r="R84" s="700"/>
    </row>
    <row r="85" spans="15:18" ht="27.9" customHeight="1" x14ac:dyDescent="0.3">
      <c r="O85" s="699"/>
      <c r="R85" s="700"/>
    </row>
    <row r="86" spans="15:18" ht="27.9" customHeight="1" x14ac:dyDescent="0.3">
      <c r="O86" s="699"/>
      <c r="R86" s="700"/>
    </row>
    <row r="87" spans="15:18" ht="27.9" customHeight="1" x14ac:dyDescent="0.3">
      <c r="O87" s="699"/>
      <c r="R87" s="700"/>
    </row>
    <row r="88" spans="15:18" ht="27.9" customHeight="1" x14ac:dyDescent="0.3">
      <c r="O88" s="699"/>
      <c r="R88" s="700"/>
    </row>
    <row r="89" spans="15:18" ht="27.9" customHeight="1" x14ac:dyDescent="0.3">
      <c r="O89" s="699"/>
      <c r="R89" s="700"/>
    </row>
    <row r="90" spans="15:18" ht="27.9" customHeight="1" x14ac:dyDescent="0.3">
      <c r="O90" s="699"/>
      <c r="R90" s="700"/>
    </row>
    <row r="91" spans="15:18" ht="27.9" customHeight="1" x14ac:dyDescent="0.3">
      <c r="O91" s="699"/>
      <c r="R91" s="700"/>
    </row>
    <row r="92" spans="15:18" ht="27.9" customHeight="1" x14ac:dyDescent="0.3">
      <c r="O92" s="699"/>
      <c r="R92" s="700"/>
    </row>
    <row r="93" spans="15:18" ht="27.9" customHeight="1" x14ac:dyDescent="0.3">
      <c r="O93" s="699"/>
      <c r="R93" s="700"/>
    </row>
    <row r="94" spans="15:18" ht="27.9" customHeight="1" x14ac:dyDescent="0.3">
      <c r="O94" s="699"/>
      <c r="R94" s="700"/>
    </row>
    <row r="95" spans="15:18" ht="27.9" customHeight="1" x14ac:dyDescent="0.3">
      <c r="O95" s="699"/>
      <c r="R95" s="700"/>
    </row>
    <row r="96" spans="15:18" ht="27.9" customHeight="1" x14ac:dyDescent="0.3">
      <c r="O96" s="699"/>
      <c r="R96" s="700"/>
    </row>
    <row r="97" spans="15:18" ht="27.9" customHeight="1" x14ac:dyDescent="0.3">
      <c r="O97" s="699"/>
      <c r="R97" s="700"/>
    </row>
    <row r="98" spans="15:18" ht="27.9" customHeight="1" x14ac:dyDescent="0.3">
      <c r="O98" s="699"/>
      <c r="R98" s="700"/>
    </row>
    <row r="99" spans="15:18" ht="27.9" customHeight="1" x14ac:dyDescent="0.3">
      <c r="O99" s="699"/>
      <c r="R99" s="700"/>
    </row>
    <row r="100" spans="15:18" ht="27.9" customHeight="1" x14ac:dyDescent="0.3">
      <c r="O100" s="699"/>
      <c r="R100" s="700"/>
    </row>
    <row r="101" spans="15:18" ht="27.9" customHeight="1" x14ac:dyDescent="0.3">
      <c r="O101" s="699"/>
      <c r="R101" s="700"/>
    </row>
    <row r="102" spans="15:18" ht="27.9" customHeight="1" x14ac:dyDescent="0.3">
      <c r="O102" s="699"/>
      <c r="R102" s="700"/>
    </row>
    <row r="103" spans="15:18" ht="27.9" customHeight="1" x14ac:dyDescent="0.3">
      <c r="O103" s="699"/>
      <c r="R103" s="700"/>
    </row>
    <row r="104" spans="15:18" ht="27.9" customHeight="1" x14ac:dyDescent="0.3">
      <c r="O104" s="699"/>
      <c r="R104" s="700"/>
    </row>
    <row r="105" spans="15:18" ht="27.9" customHeight="1" x14ac:dyDescent="0.3">
      <c r="O105" s="699"/>
      <c r="R105" s="700"/>
    </row>
    <row r="106" spans="15:18" ht="27.9" customHeight="1" x14ac:dyDescent="0.3">
      <c r="O106" s="699"/>
      <c r="R106" s="700"/>
    </row>
    <row r="107" spans="15:18" ht="27.9" customHeight="1" x14ac:dyDescent="0.3">
      <c r="O107" s="699"/>
      <c r="R107" s="700"/>
    </row>
    <row r="108" spans="15:18" ht="27.9" customHeight="1" x14ac:dyDescent="0.3">
      <c r="O108" s="699"/>
      <c r="R108" s="700"/>
    </row>
    <row r="109" spans="15:18" ht="27.9" customHeight="1" x14ac:dyDescent="0.3">
      <c r="O109" s="699"/>
      <c r="R109" s="700"/>
    </row>
    <row r="110" spans="15:18" ht="27.9" customHeight="1" x14ac:dyDescent="0.3">
      <c r="O110" s="699"/>
      <c r="R110" s="700"/>
    </row>
    <row r="111" spans="15:18" ht="27.9" customHeight="1" x14ac:dyDescent="0.3">
      <c r="O111" s="699"/>
      <c r="R111" s="700"/>
    </row>
    <row r="112" spans="15:18" ht="27.9" customHeight="1" x14ac:dyDescent="0.3">
      <c r="O112" s="699"/>
      <c r="R112" s="700"/>
    </row>
    <row r="113" spans="15:18" ht="27.9" customHeight="1" x14ac:dyDescent="0.3">
      <c r="O113" s="699"/>
      <c r="R113" s="700"/>
    </row>
    <row r="114" spans="15:18" ht="27.9" customHeight="1" x14ac:dyDescent="0.3">
      <c r="O114" s="699"/>
      <c r="R114" s="700"/>
    </row>
    <row r="115" spans="15:18" ht="27.9" customHeight="1" x14ac:dyDescent="0.3">
      <c r="O115" s="699"/>
    </row>
    <row r="116" spans="15:18" ht="27.9" customHeight="1" x14ac:dyDescent="0.3">
      <c r="O116" s="699"/>
    </row>
    <row r="117" spans="15:18" ht="27.9" customHeight="1" x14ac:dyDescent="0.3">
      <c r="O117" s="699"/>
    </row>
    <row r="118" spans="15:18" ht="27.9" customHeight="1" x14ac:dyDescent="0.3">
      <c r="O118" s="699"/>
    </row>
    <row r="119" spans="15:18" ht="27.9" customHeight="1" x14ac:dyDescent="0.3">
      <c r="O119" s="699"/>
    </row>
    <row r="120" spans="15:18" ht="27.9" customHeight="1" x14ac:dyDescent="0.3">
      <c r="O120" s="699"/>
    </row>
    <row r="121" spans="15:18" ht="27.9" customHeight="1" x14ac:dyDescent="0.3">
      <c r="O121" s="699"/>
    </row>
    <row r="122" spans="15:18" ht="27.9" customHeight="1" x14ac:dyDescent="0.3">
      <c r="O122" s="699"/>
    </row>
    <row r="123" spans="15:18" ht="27.9" customHeight="1" x14ac:dyDescent="0.3">
      <c r="O123" s="699"/>
    </row>
    <row r="124" spans="15:18" ht="27.9" customHeight="1" x14ac:dyDescent="0.3">
      <c r="O124" s="699"/>
    </row>
    <row r="125" spans="15:18" ht="27.9" customHeight="1" x14ac:dyDescent="0.3">
      <c r="O125" s="699"/>
    </row>
    <row r="126" spans="15:18" ht="27.9" customHeight="1" x14ac:dyDescent="0.3">
      <c r="O126" s="699"/>
    </row>
    <row r="127" spans="15:18" ht="27.9" customHeight="1" x14ac:dyDescent="0.3">
      <c r="O127" s="699"/>
    </row>
    <row r="128" spans="15:18" ht="27.9" customHeight="1" x14ac:dyDescent="0.3">
      <c r="O128" s="699"/>
    </row>
    <row r="129" spans="15:15" ht="27.9" customHeight="1" x14ac:dyDescent="0.3">
      <c r="O129" s="699"/>
    </row>
    <row r="130" spans="15:15" ht="27.9" customHeight="1" x14ac:dyDescent="0.3">
      <c r="O130" s="699"/>
    </row>
    <row r="131" spans="15:15" ht="27.9" customHeight="1" x14ac:dyDescent="0.3">
      <c r="O131" s="699"/>
    </row>
    <row r="132" spans="15:15" ht="27.9" customHeight="1" x14ac:dyDescent="0.3">
      <c r="O132" s="699"/>
    </row>
    <row r="133" spans="15:15" ht="27.9" customHeight="1" x14ac:dyDescent="0.3">
      <c r="O133" s="699"/>
    </row>
    <row r="134" spans="15:15" ht="27.9" customHeight="1" x14ac:dyDescent="0.3">
      <c r="O134" s="699"/>
    </row>
    <row r="135" spans="15:15" ht="27.9" customHeight="1" x14ac:dyDescent="0.3">
      <c r="O135" s="699"/>
    </row>
    <row r="136" spans="15:15" ht="27.9" customHeight="1" x14ac:dyDescent="0.3">
      <c r="O136" s="699"/>
    </row>
    <row r="137" spans="15:15" ht="27.9" customHeight="1" x14ac:dyDescent="0.3">
      <c r="O137" s="699"/>
    </row>
    <row r="138" spans="15:15" ht="27.9" customHeight="1" x14ac:dyDescent="0.3">
      <c r="O138" s="699"/>
    </row>
    <row r="139" spans="15:15" ht="27.9" customHeight="1" x14ac:dyDescent="0.3">
      <c r="O139" s="699"/>
    </row>
    <row r="140" spans="15:15" ht="27.9" customHeight="1" x14ac:dyDescent="0.3">
      <c r="O140" s="699"/>
    </row>
    <row r="141" spans="15:15" ht="27.9" customHeight="1" x14ac:dyDescent="0.3">
      <c r="O141" s="699"/>
    </row>
    <row r="142" spans="15:15" ht="27.9" customHeight="1" x14ac:dyDescent="0.3">
      <c r="O142" s="699"/>
    </row>
    <row r="143" spans="15:15" ht="27.9" customHeight="1" x14ac:dyDescent="0.3">
      <c r="O143" s="699"/>
    </row>
    <row r="144" spans="15:15" ht="27.9" customHeight="1" x14ac:dyDescent="0.3">
      <c r="O144" s="699"/>
    </row>
    <row r="145" spans="15:15" ht="27.9" customHeight="1" x14ac:dyDescent="0.3">
      <c r="O145" s="699"/>
    </row>
    <row r="146" spans="15:15" ht="27.9" customHeight="1" x14ac:dyDescent="0.3">
      <c r="O146" s="699"/>
    </row>
    <row r="147" spans="15:15" ht="27.9" customHeight="1" x14ac:dyDescent="0.3">
      <c r="O147" s="699"/>
    </row>
    <row r="148" spans="15:15" ht="27.9" customHeight="1" x14ac:dyDescent="0.3">
      <c r="O148" s="699"/>
    </row>
    <row r="149" spans="15:15" ht="27.9" customHeight="1" x14ac:dyDescent="0.3">
      <c r="O149" s="699"/>
    </row>
    <row r="150" spans="15:15" ht="27.9" customHeight="1" x14ac:dyDescent="0.3">
      <c r="O150" s="699"/>
    </row>
    <row r="151" spans="15:15" ht="27.9" customHeight="1" x14ac:dyDescent="0.3">
      <c r="O151" s="699"/>
    </row>
    <row r="152" spans="15:15" ht="27.9" customHeight="1" x14ac:dyDescent="0.3">
      <c r="O152" s="699"/>
    </row>
    <row r="153" spans="15:15" ht="27.9" customHeight="1" x14ac:dyDescent="0.3">
      <c r="O153" s="699"/>
    </row>
    <row r="154" spans="15:15" ht="27.9" customHeight="1" x14ac:dyDescent="0.3">
      <c r="O154" s="699"/>
    </row>
    <row r="155" spans="15:15" ht="27.9" customHeight="1" x14ac:dyDescent="0.3">
      <c r="O155" s="699"/>
    </row>
    <row r="156" spans="15:15" ht="27.9" customHeight="1" x14ac:dyDescent="0.3">
      <c r="O156" s="699"/>
    </row>
    <row r="157" spans="15:15" ht="27.9" customHeight="1" x14ac:dyDescent="0.3">
      <c r="O157" s="699"/>
    </row>
    <row r="158" spans="15:15" ht="27.9" customHeight="1" x14ac:dyDescent="0.3">
      <c r="O158" s="699"/>
    </row>
    <row r="159" spans="15:15" ht="27.9" customHeight="1" x14ac:dyDescent="0.3">
      <c r="O159" s="699"/>
    </row>
    <row r="160" spans="15:15" ht="27.9" customHeight="1" x14ac:dyDescent="0.3">
      <c r="O160" s="699"/>
    </row>
    <row r="161" spans="15:15" ht="27.9" customHeight="1" x14ac:dyDescent="0.3">
      <c r="O161" s="699"/>
    </row>
    <row r="162" spans="15:15" ht="27.9" customHeight="1" x14ac:dyDescent="0.3"/>
    <row r="163" spans="15:15" ht="27.9" customHeight="1" x14ac:dyDescent="0.3"/>
    <row r="164" spans="15:15" ht="27.9" customHeight="1" x14ac:dyDescent="0.3"/>
    <row r="165" spans="15:15" ht="27.9" customHeight="1" x14ac:dyDescent="0.3"/>
    <row r="166" spans="15:15" ht="27.9" customHeight="1" x14ac:dyDescent="0.3"/>
    <row r="167" spans="15:15" ht="27.9" customHeight="1" x14ac:dyDescent="0.3"/>
    <row r="168" spans="15:15" ht="27.9" customHeight="1" x14ac:dyDescent="0.3"/>
    <row r="169" spans="15:15" ht="27.9" customHeight="1" x14ac:dyDescent="0.3"/>
    <row r="170" spans="15:15" ht="27.9" customHeight="1" x14ac:dyDescent="0.3"/>
    <row r="171" spans="15:15" ht="27.9" customHeight="1" x14ac:dyDescent="0.3"/>
    <row r="172" spans="15:15" ht="27.9" customHeight="1" x14ac:dyDescent="0.3"/>
    <row r="173" spans="15:15" ht="27.9" customHeight="1" x14ac:dyDescent="0.3"/>
    <row r="174" spans="15:15" ht="27.9" customHeight="1" x14ac:dyDescent="0.3"/>
    <row r="175" spans="15:15" ht="27.9" customHeight="1" x14ac:dyDescent="0.3"/>
    <row r="176" spans="15:15" ht="27.9" customHeight="1" x14ac:dyDescent="0.3"/>
    <row r="177" ht="27.9" customHeight="1" x14ac:dyDescent="0.3"/>
    <row r="178" ht="27.9" customHeight="1" x14ac:dyDescent="0.3"/>
    <row r="179" ht="27.9" customHeight="1" x14ac:dyDescent="0.3"/>
    <row r="180" ht="27.9" customHeight="1" x14ac:dyDescent="0.3"/>
    <row r="181" ht="27.9" customHeight="1" x14ac:dyDescent="0.3"/>
    <row r="182" ht="27.9" customHeight="1" x14ac:dyDescent="0.3"/>
    <row r="183" ht="27.9" customHeight="1" x14ac:dyDescent="0.3"/>
    <row r="184" ht="27.9" customHeight="1" x14ac:dyDescent="0.3"/>
    <row r="185" ht="27.9" customHeight="1" x14ac:dyDescent="0.3"/>
    <row r="186" ht="27.9" customHeight="1" x14ac:dyDescent="0.3"/>
    <row r="187" ht="27.9" customHeight="1" x14ac:dyDescent="0.3"/>
    <row r="188" ht="27.9" customHeight="1" x14ac:dyDescent="0.3"/>
    <row r="189" ht="27.9" customHeight="1" x14ac:dyDescent="0.3"/>
    <row r="190" ht="27.9" customHeight="1" x14ac:dyDescent="0.3"/>
    <row r="191" ht="27.9" customHeight="1" x14ac:dyDescent="0.3"/>
    <row r="192" ht="27.9" customHeight="1" x14ac:dyDescent="0.3"/>
    <row r="193" ht="27.9" customHeight="1" x14ac:dyDescent="0.3"/>
    <row r="194" ht="27.9" customHeight="1" x14ac:dyDescent="0.3"/>
    <row r="195" ht="27.9" customHeight="1" x14ac:dyDescent="0.3"/>
    <row r="196" ht="27.9" customHeight="1" x14ac:dyDescent="0.3"/>
    <row r="197" ht="27.9" customHeight="1" x14ac:dyDescent="0.3"/>
    <row r="198" ht="27.9" customHeight="1" x14ac:dyDescent="0.3"/>
    <row r="199" ht="27.9" customHeight="1" x14ac:dyDescent="0.3"/>
    <row r="200" ht="27.9" customHeight="1" x14ac:dyDescent="0.3"/>
    <row r="201" ht="27.9" customHeight="1" x14ac:dyDescent="0.3"/>
    <row r="202" ht="27.9" customHeight="1" x14ac:dyDescent="0.3"/>
    <row r="203" ht="27.9" customHeight="1" x14ac:dyDescent="0.3"/>
    <row r="204" ht="27.9" customHeight="1" x14ac:dyDescent="0.3"/>
    <row r="205" ht="27.9" customHeight="1" x14ac:dyDescent="0.3"/>
    <row r="206" ht="27.9" customHeight="1" x14ac:dyDescent="0.3"/>
    <row r="207" ht="27.9" customHeight="1" x14ac:dyDescent="0.3"/>
    <row r="208" ht="27.9" customHeight="1" x14ac:dyDescent="0.3"/>
    <row r="209" spans="1:1" ht="27.9" customHeight="1" x14ac:dyDescent="0.3"/>
    <row r="210" spans="1:1" ht="27.9" customHeight="1" x14ac:dyDescent="0.3"/>
    <row r="211" spans="1:1" ht="27.9" customHeight="1" x14ac:dyDescent="0.3"/>
    <row r="212" spans="1:1" ht="27.9" customHeight="1" x14ac:dyDescent="0.3"/>
    <row r="213" spans="1:1" ht="27.9" customHeight="1" x14ac:dyDescent="0.3"/>
    <row r="214" spans="1:1" ht="27.9" customHeight="1" x14ac:dyDescent="0.3">
      <c r="A214" s="529" t="s">
        <v>2486</v>
      </c>
    </row>
    <row r="215" spans="1:1" ht="27.9" customHeight="1" x14ac:dyDescent="0.3"/>
    <row r="216" spans="1:1" ht="27.9" customHeight="1" x14ac:dyDescent="0.3"/>
    <row r="217" spans="1:1" ht="27.9" customHeight="1" x14ac:dyDescent="0.3"/>
    <row r="218" spans="1:1" ht="27.9" customHeight="1" x14ac:dyDescent="0.3"/>
    <row r="219" spans="1:1" ht="27.9" customHeight="1" x14ac:dyDescent="0.3"/>
    <row r="220" spans="1:1" ht="27.9" customHeight="1" x14ac:dyDescent="0.3"/>
    <row r="221" spans="1:1" ht="27.9" customHeight="1" x14ac:dyDescent="0.3"/>
    <row r="222" spans="1:1" ht="27.9" customHeight="1" x14ac:dyDescent="0.3"/>
    <row r="223" spans="1:1" ht="27.9" customHeight="1" x14ac:dyDescent="0.3"/>
    <row r="224" spans="1:1" ht="27.9" customHeight="1" x14ac:dyDescent="0.3"/>
    <row r="225" ht="27.9" customHeight="1" x14ac:dyDescent="0.3"/>
    <row r="226" ht="27.9" customHeight="1" x14ac:dyDescent="0.3"/>
    <row r="227" ht="27.9" customHeight="1" x14ac:dyDescent="0.3"/>
    <row r="228" ht="27.9" customHeight="1" x14ac:dyDescent="0.3"/>
    <row r="229" ht="27.9" customHeight="1" x14ac:dyDescent="0.3"/>
    <row r="230" ht="27.9" customHeight="1" x14ac:dyDescent="0.3"/>
  </sheetData>
  <protectedRanges>
    <protectedRange password="8F60" sqref="S6" name="Calculations_40"/>
  </protectedRanges>
  <conditionalFormatting sqref="C4:C6">
    <cfRule type="duplicateValues" dxfId="119" priority="3"/>
  </conditionalFormatting>
  <conditionalFormatting sqref="D4:D6">
    <cfRule type="duplicateValues" dxfId="118" priority="4"/>
  </conditionalFormatting>
  <conditionalFormatting sqref="D1:D3">
    <cfRule type="duplicateValues" dxfId="117" priority="1"/>
  </conditionalFormatting>
  <conditionalFormatting sqref="E1:E3">
    <cfRule type="duplicateValues" dxfId="116" priority="2"/>
  </conditionalFormatting>
  <pageMargins left="0" right="0" top="0.5" bottom="0.5" header="0.3" footer="0.3"/>
  <pageSetup scale="55" orientation="landscape" r:id="rId1"/>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rgb="FFC00000"/>
  </sheetPr>
  <dimension ref="A1:T12"/>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0.5546875" style="10" bestFit="1" customWidth="1"/>
    <col min="2" max="2" width="43.33203125" style="10" customWidth="1"/>
    <col min="3" max="3" width="17.109375" style="529" customWidth="1"/>
    <col min="4" max="6" width="10.33203125" style="529" bestFit="1" customWidth="1"/>
    <col min="7" max="7" width="8.44140625" style="529" bestFit="1" customWidth="1"/>
    <col min="8" max="8" width="7.44140625" style="529" bestFit="1" customWidth="1"/>
    <col min="9" max="9" width="9.33203125" style="529"/>
    <col min="10" max="10" width="26"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6"/>
      <c r="D1" s="2"/>
      <c r="E1" s="26"/>
      <c r="F1" s="26"/>
      <c r="G1" s="26"/>
      <c r="H1" s="26"/>
      <c r="I1" s="26"/>
      <c r="J1" s="26"/>
      <c r="K1" s="26"/>
      <c r="L1" s="26"/>
      <c r="M1" s="26"/>
      <c r="N1" s="27"/>
      <c r="O1" s="28"/>
      <c r="P1" s="28"/>
      <c r="Q1" s="29"/>
      <c r="R1" s="30"/>
      <c r="S1" s="31"/>
      <c r="T1" s="32"/>
    </row>
    <row r="2" spans="1:20" s="3" customFormat="1" x14ac:dyDescent="0.3">
      <c r="A2" s="4"/>
      <c r="B2" s="5" t="s">
        <v>41</v>
      </c>
      <c r="C2" s="34"/>
      <c r="D2" s="5"/>
      <c r="E2" s="33"/>
      <c r="F2" s="34"/>
      <c r="G2" s="34"/>
      <c r="H2" s="34"/>
      <c r="I2" s="34"/>
      <c r="J2" s="34"/>
      <c r="K2" s="34"/>
      <c r="L2" s="34"/>
      <c r="M2" s="34"/>
      <c r="N2" s="35"/>
      <c r="O2" s="36"/>
      <c r="P2" s="36"/>
      <c r="Q2" s="37"/>
      <c r="R2" s="38"/>
      <c r="S2" s="39"/>
      <c r="T2" s="40"/>
    </row>
    <row r="3" spans="1:20" s="3" customFormat="1" x14ac:dyDescent="0.3">
      <c r="A3" s="4"/>
      <c r="B3" s="6" t="s">
        <v>0</v>
      </c>
      <c r="C3" s="42"/>
      <c r="D3" s="6"/>
      <c r="E3" s="41"/>
      <c r="F3" s="42"/>
      <c r="G3" s="42"/>
      <c r="H3" s="42"/>
      <c r="I3" s="42"/>
      <c r="J3" s="42"/>
      <c r="K3" s="42"/>
      <c r="L3" s="42"/>
      <c r="M3" s="42"/>
      <c r="N3" s="43"/>
      <c r="O3" s="44"/>
      <c r="P3" s="44"/>
      <c r="Q3" s="45"/>
      <c r="R3" s="46"/>
      <c r="S3" s="39"/>
      <c r="T3" s="40"/>
    </row>
    <row r="4" spans="1:20" s="3" customFormat="1" ht="14.4" thickBot="1" x14ac:dyDescent="0.35">
      <c r="A4" s="4"/>
      <c r="B4" s="6"/>
      <c r="C4" s="42"/>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2487</v>
      </c>
      <c r="B7" s="10" t="s">
        <v>2488</v>
      </c>
      <c r="C7" s="529" t="s">
        <v>2489</v>
      </c>
      <c r="D7" s="529" t="s">
        <v>24</v>
      </c>
      <c r="E7" s="529">
        <v>10</v>
      </c>
      <c r="F7" s="529">
        <v>11</v>
      </c>
      <c r="G7" s="529">
        <v>44</v>
      </c>
      <c r="H7" s="529">
        <v>3.6</v>
      </c>
      <c r="I7" s="529">
        <v>110601</v>
      </c>
      <c r="J7" s="529" t="s">
        <v>2490</v>
      </c>
      <c r="K7" s="529">
        <v>25.3</v>
      </c>
      <c r="L7" s="529">
        <v>24.3</v>
      </c>
      <c r="M7" s="529">
        <v>24.3</v>
      </c>
      <c r="N7" s="58">
        <v>7.07</v>
      </c>
      <c r="O7" s="528">
        <v>1.6103000000000001</v>
      </c>
      <c r="P7" s="528">
        <v>11.38</v>
      </c>
      <c r="R7" s="528">
        <v>11.38</v>
      </c>
    </row>
    <row r="8" spans="1:20" x14ac:dyDescent="0.3">
      <c r="A8" s="10" t="s">
        <v>2487</v>
      </c>
      <c r="B8" s="10" t="s">
        <v>2491</v>
      </c>
      <c r="C8" s="529" t="s">
        <v>2492</v>
      </c>
      <c r="D8" s="529" t="s">
        <v>24</v>
      </c>
      <c r="E8" s="529">
        <v>10</v>
      </c>
      <c r="F8" s="529">
        <v>11</v>
      </c>
      <c r="G8" s="529">
        <v>43</v>
      </c>
      <c r="H8" s="529">
        <v>3.75</v>
      </c>
      <c r="I8" s="529">
        <v>110601</v>
      </c>
      <c r="J8" s="529" t="s">
        <v>2490</v>
      </c>
      <c r="K8" s="529">
        <v>25.5</v>
      </c>
      <c r="L8" s="529">
        <v>24.5</v>
      </c>
      <c r="M8" s="529">
        <v>24.5</v>
      </c>
      <c r="N8" s="58">
        <v>6.9</v>
      </c>
      <c r="O8" s="528">
        <v>1.6103000000000001</v>
      </c>
      <c r="P8" s="528">
        <v>11.11</v>
      </c>
      <c r="R8" s="528">
        <v>11.11</v>
      </c>
    </row>
    <row r="9" spans="1:20" x14ac:dyDescent="0.3">
      <c r="A9" s="10" t="s">
        <v>2487</v>
      </c>
      <c r="B9" s="10" t="s">
        <v>2493</v>
      </c>
      <c r="C9" s="529" t="s">
        <v>2494</v>
      </c>
      <c r="D9" s="529" t="s">
        <v>24</v>
      </c>
      <c r="E9" s="529">
        <v>10</v>
      </c>
      <c r="F9" s="529">
        <v>11</v>
      </c>
      <c r="G9" s="529">
        <v>40</v>
      </c>
      <c r="H9" s="529">
        <v>4</v>
      </c>
      <c r="I9" s="529">
        <v>110601</v>
      </c>
      <c r="J9" s="529" t="s">
        <v>2490</v>
      </c>
      <c r="K9" s="529">
        <v>25.3</v>
      </c>
      <c r="L9" s="529">
        <v>24.3</v>
      </c>
      <c r="M9" s="529">
        <v>24.3</v>
      </c>
      <c r="N9" s="58">
        <v>6.44</v>
      </c>
      <c r="O9" s="528">
        <v>1.6103000000000001</v>
      </c>
      <c r="P9" s="528">
        <v>10.37</v>
      </c>
      <c r="R9" s="528">
        <v>10.37</v>
      </c>
    </row>
    <row r="10" spans="1:20" x14ac:dyDescent="0.3">
      <c r="A10" s="10" t="s">
        <v>2487</v>
      </c>
      <c r="B10" s="10" t="s">
        <v>2495</v>
      </c>
      <c r="C10" s="529" t="s">
        <v>2496</v>
      </c>
      <c r="D10" s="529" t="s">
        <v>24</v>
      </c>
      <c r="E10" s="529">
        <v>10</v>
      </c>
      <c r="F10" s="529">
        <v>11</v>
      </c>
      <c r="G10" s="529">
        <v>44</v>
      </c>
      <c r="H10" s="529">
        <v>3.6</v>
      </c>
      <c r="I10" s="529">
        <v>110601</v>
      </c>
      <c r="J10" s="529" t="s">
        <v>2490</v>
      </c>
      <c r="K10" s="529">
        <v>25.8</v>
      </c>
      <c r="L10" s="529">
        <v>24.8</v>
      </c>
      <c r="M10" s="529">
        <v>24.8</v>
      </c>
      <c r="N10" s="58">
        <v>7.07</v>
      </c>
      <c r="O10" s="528">
        <v>1.6103000000000001</v>
      </c>
      <c r="P10" s="528">
        <v>11.38</v>
      </c>
      <c r="R10" s="528">
        <v>11.38</v>
      </c>
    </row>
    <row r="11" spans="1:20" x14ac:dyDescent="0.3">
      <c r="A11" s="10" t="s">
        <v>2487</v>
      </c>
      <c r="B11" s="10" t="s">
        <v>2497</v>
      </c>
      <c r="C11" s="529" t="s">
        <v>2498</v>
      </c>
      <c r="D11" s="529" t="s">
        <v>24</v>
      </c>
      <c r="E11" s="529">
        <v>10</v>
      </c>
      <c r="F11" s="529">
        <v>11</v>
      </c>
      <c r="G11" s="529">
        <v>44</v>
      </c>
      <c r="H11" s="529">
        <v>3.6</v>
      </c>
      <c r="I11" s="529">
        <v>110601</v>
      </c>
      <c r="J11" s="529" t="s">
        <v>2490</v>
      </c>
      <c r="K11" s="529">
        <v>26</v>
      </c>
      <c r="L11" s="529">
        <v>25</v>
      </c>
      <c r="M11" s="529">
        <v>25</v>
      </c>
      <c r="N11" s="58">
        <v>7.07</v>
      </c>
      <c r="O11" s="528">
        <v>1.6103000000000001</v>
      </c>
      <c r="P11" s="528">
        <v>11.38</v>
      </c>
      <c r="R11" s="528">
        <v>11.38</v>
      </c>
    </row>
    <row r="12" spans="1:20" x14ac:dyDescent="0.3">
      <c r="A12" s="10" t="s">
        <v>2487</v>
      </c>
      <c r="B12" s="10" t="s">
        <v>2499</v>
      </c>
      <c r="C12" s="529" t="s">
        <v>2500</v>
      </c>
      <c r="D12" s="529" t="s">
        <v>24</v>
      </c>
      <c r="E12" s="529">
        <v>10</v>
      </c>
      <c r="F12" s="529">
        <v>11</v>
      </c>
      <c r="G12" s="529">
        <v>44</v>
      </c>
      <c r="H12" s="529">
        <v>3.6</v>
      </c>
      <c r="I12" s="529">
        <v>110601</v>
      </c>
      <c r="J12" s="529" t="s">
        <v>2490</v>
      </c>
      <c r="K12" s="529">
        <v>28.1</v>
      </c>
      <c r="L12" s="529">
        <v>27.1</v>
      </c>
      <c r="M12" s="529">
        <v>27.1</v>
      </c>
      <c r="N12" s="58">
        <v>7.07</v>
      </c>
      <c r="O12" s="528">
        <v>1.6103000000000001</v>
      </c>
      <c r="P12" s="528">
        <v>11.38</v>
      </c>
      <c r="R12" s="528">
        <v>11.38</v>
      </c>
    </row>
  </sheetData>
  <protectedRanges>
    <protectedRange password="8F60" sqref="S6" name="Calculations_40"/>
  </protectedRanges>
  <conditionalFormatting sqref="C4:C6">
    <cfRule type="duplicateValues" dxfId="115" priority="3"/>
  </conditionalFormatting>
  <conditionalFormatting sqref="D4:D6">
    <cfRule type="duplicateValues" dxfId="114" priority="4"/>
  </conditionalFormatting>
  <conditionalFormatting sqref="D1:D3">
    <cfRule type="duplicateValues" dxfId="113" priority="1"/>
  </conditionalFormatting>
  <conditionalFormatting sqref="E1:E3">
    <cfRule type="duplicateValues" dxfId="112" priority="2"/>
  </conditionalFormatting>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rgb="FFFF0000"/>
  </sheetPr>
  <dimension ref="A1:AA12"/>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0.5546875" style="10" bestFit="1" customWidth="1"/>
    <col min="2" max="2" width="42.10937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6" style="529" bestFit="1" customWidth="1"/>
    <col min="12" max="12" width="12" style="529" customWidth="1"/>
    <col min="13" max="14" width="9.33203125" style="528"/>
    <col min="15" max="15" width="3.6640625" style="59" customWidth="1"/>
    <col min="16" max="16" width="17.6640625" style="528" customWidth="1"/>
    <col min="17" max="18" width="19.33203125" style="528" customWidth="1"/>
    <col min="19" max="19" width="14"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9.33203125" style="529"/>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2487</v>
      </c>
      <c r="B7" s="10" t="s">
        <v>2488</v>
      </c>
      <c r="C7" s="10" t="s">
        <v>2501</v>
      </c>
      <c r="D7" s="529" t="s">
        <v>2489</v>
      </c>
      <c r="E7" s="529" t="s">
        <v>24</v>
      </c>
      <c r="F7" s="529">
        <v>10</v>
      </c>
      <c r="G7" s="529">
        <v>11</v>
      </c>
      <c r="H7" s="529">
        <v>44</v>
      </c>
      <c r="I7" s="529">
        <v>3.6</v>
      </c>
      <c r="J7" s="529">
        <v>110601</v>
      </c>
      <c r="K7" s="529" t="s">
        <v>2490</v>
      </c>
      <c r="L7" s="58">
        <v>7.07</v>
      </c>
      <c r="M7" s="528">
        <v>1.6103000000000001</v>
      </c>
      <c r="N7" s="528">
        <v>11.38</v>
      </c>
      <c r="P7" s="528">
        <v>12.7</v>
      </c>
      <c r="Q7" s="528">
        <v>11.7</v>
      </c>
      <c r="R7" s="528">
        <v>11.7</v>
      </c>
      <c r="S7" s="529" t="s">
        <v>2489</v>
      </c>
      <c r="T7" s="529" t="s">
        <v>24</v>
      </c>
      <c r="U7" s="529">
        <v>44</v>
      </c>
      <c r="V7" s="529">
        <v>3.6</v>
      </c>
      <c r="W7" s="529">
        <v>25.3</v>
      </c>
      <c r="X7" s="529">
        <v>24.3</v>
      </c>
      <c r="Y7" s="529">
        <v>24.3</v>
      </c>
      <c r="Z7" s="528">
        <v>0</v>
      </c>
    </row>
    <row r="8" spans="1:27" x14ac:dyDescent="0.3">
      <c r="A8" s="10" t="s">
        <v>2487</v>
      </c>
      <c r="B8" s="10" t="s">
        <v>2491</v>
      </c>
      <c r="C8" s="10" t="s">
        <v>2501</v>
      </c>
      <c r="D8" s="529" t="s">
        <v>2492</v>
      </c>
      <c r="E8" s="529" t="s">
        <v>24</v>
      </c>
      <c r="F8" s="529">
        <v>10</v>
      </c>
      <c r="G8" s="529">
        <v>11</v>
      </c>
      <c r="H8" s="529">
        <v>43</v>
      </c>
      <c r="I8" s="529">
        <v>3.75</v>
      </c>
      <c r="J8" s="529">
        <v>110601</v>
      </c>
      <c r="K8" s="529" t="s">
        <v>2490</v>
      </c>
      <c r="L8" s="58">
        <v>6.9</v>
      </c>
      <c r="M8" s="528">
        <v>1.6103000000000001</v>
      </c>
      <c r="N8" s="528">
        <v>11.11</v>
      </c>
      <c r="P8" s="528">
        <v>12.9</v>
      </c>
      <c r="Q8" s="528">
        <v>11.9</v>
      </c>
      <c r="R8" s="528">
        <v>11.9</v>
      </c>
      <c r="S8" s="529" t="s">
        <v>2492</v>
      </c>
      <c r="T8" s="529" t="s">
        <v>24</v>
      </c>
      <c r="U8" s="529">
        <v>43</v>
      </c>
      <c r="V8" s="529">
        <v>3.75</v>
      </c>
      <c r="W8" s="529">
        <v>25.5</v>
      </c>
      <c r="X8" s="529">
        <v>24.5</v>
      </c>
      <c r="Y8" s="529">
        <v>24.5</v>
      </c>
      <c r="Z8" s="528">
        <v>0</v>
      </c>
    </row>
    <row r="9" spans="1:27" x14ac:dyDescent="0.3">
      <c r="A9" s="10" t="s">
        <v>2487</v>
      </c>
      <c r="B9" s="10" t="s">
        <v>2493</v>
      </c>
      <c r="C9" s="10" t="s">
        <v>2501</v>
      </c>
      <c r="D9" s="529" t="s">
        <v>2494</v>
      </c>
      <c r="E9" s="529" t="s">
        <v>24</v>
      </c>
      <c r="F9" s="529">
        <v>10</v>
      </c>
      <c r="G9" s="529">
        <v>11</v>
      </c>
      <c r="H9" s="529">
        <v>40</v>
      </c>
      <c r="I9" s="529">
        <v>4</v>
      </c>
      <c r="J9" s="529">
        <v>110601</v>
      </c>
      <c r="K9" s="529" t="s">
        <v>2490</v>
      </c>
      <c r="L9" s="58">
        <v>6.44</v>
      </c>
      <c r="M9" s="528">
        <v>1.6103000000000001</v>
      </c>
      <c r="N9" s="528">
        <v>10.37</v>
      </c>
      <c r="P9" s="528">
        <v>13.7</v>
      </c>
      <c r="Q9" s="528">
        <v>12.7</v>
      </c>
      <c r="R9" s="528">
        <v>12.7</v>
      </c>
      <c r="S9" s="529" t="s">
        <v>2494</v>
      </c>
      <c r="T9" s="529" t="s">
        <v>24</v>
      </c>
      <c r="U9" s="529">
        <v>40</v>
      </c>
      <c r="V9" s="529">
        <v>4</v>
      </c>
      <c r="W9" s="529">
        <v>25.3</v>
      </c>
      <c r="X9" s="529">
        <v>24.3</v>
      </c>
      <c r="Y9" s="529">
        <v>24.3</v>
      </c>
    </row>
    <row r="10" spans="1:27" x14ac:dyDescent="0.3">
      <c r="A10" s="10" t="s">
        <v>2487</v>
      </c>
      <c r="B10" s="10" t="s">
        <v>2495</v>
      </c>
      <c r="C10" s="10" t="s">
        <v>2501</v>
      </c>
      <c r="D10" s="529" t="s">
        <v>2496</v>
      </c>
      <c r="E10" s="529" t="s">
        <v>24</v>
      </c>
      <c r="F10" s="529">
        <v>10</v>
      </c>
      <c r="G10" s="529">
        <v>11</v>
      </c>
      <c r="H10" s="529">
        <v>44</v>
      </c>
      <c r="I10" s="529">
        <v>3.6</v>
      </c>
      <c r="J10" s="529">
        <v>110601</v>
      </c>
      <c r="K10" s="529" t="s">
        <v>2490</v>
      </c>
      <c r="L10" s="58">
        <v>7.07</v>
      </c>
      <c r="M10" s="528">
        <v>1.6103000000000001</v>
      </c>
      <c r="N10" s="528">
        <v>11.38</v>
      </c>
      <c r="P10" s="528">
        <v>28.5</v>
      </c>
      <c r="Q10" s="528">
        <v>26.5</v>
      </c>
      <c r="R10" s="528">
        <v>24.5</v>
      </c>
      <c r="S10" s="529" t="s">
        <v>2496</v>
      </c>
      <c r="T10" s="529" t="s">
        <v>24</v>
      </c>
      <c r="U10" s="529">
        <v>44</v>
      </c>
      <c r="V10" s="529">
        <v>3.6</v>
      </c>
      <c r="W10" s="529">
        <v>25.8</v>
      </c>
      <c r="X10" s="529">
        <v>24.8</v>
      </c>
      <c r="Y10" s="529">
        <v>24.8</v>
      </c>
      <c r="Z10" s="528">
        <v>0</v>
      </c>
    </row>
    <row r="11" spans="1:27" x14ac:dyDescent="0.3">
      <c r="A11" s="10" t="s">
        <v>2487</v>
      </c>
      <c r="B11" s="10" t="s">
        <v>2497</v>
      </c>
      <c r="C11" s="10" t="s">
        <v>2501</v>
      </c>
      <c r="D11" s="529" t="s">
        <v>2498</v>
      </c>
      <c r="E11" s="529" t="s">
        <v>24</v>
      </c>
      <c r="F11" s="529">
        <v>10</v>
      </c>
      <c r="G11" s="529">
        <v>11</v>
      </c>
      <c r="H11" s="529">
        <v>44</v>
      </c>
      <c r="I11" s="529">
        <v>3.6</v>
      </c>
      <c r="J11" s="529">
        <v>110601</v>
      </c>
      <c r="K11" s="529" t="s">
        <v>2490</v>
      </c>
      <c r="L11" s="58">
        <v>7.07</v>
      </c>
      <c r="M11" s="528">
        <v>1.6103000000000001</v>
      </c>
      <c r="N11" s="528">
        <v>11.38</v>
      </c>
      <c r="P11" s="528">
        <v>13.4</v>
      </c>
      <c r="Q11" s="528">
        <v>12.4</v>
      </c>
      <c r="R11" s="528">
        <v>12.4</v>
      </c>
      <c r="S11" s="529" t="s">
        <v>2498</v>
      </c>
      <c r="T11" s="529" t="s">
        <v>24</v>
      </c>
      <c r="U11" s="529">
        <v>44</v>
      </c>
      <c r="V11" s="529">
        <v>3.6</v>
      </c>
      <c r="W11" s="529">
        <v>26</v>
      </c>
      <c r="X11" s="529">
        <v>25</v>
      </c>
      <c r="Y11" s="529">
        <v>25</v>
      </c>
    </row>
    <row r="12" spans="1:27" x14ac:dyDescent="0.3">
      <c r="A12" s="10" t="s">
        <v>2487</v>
      </c>
      <c r="B12" s="10" t="s">
        <v>2499</v>
      </c>
      <c r="C12" s="10" t="s">
        <v>2501</v>
      </c>
      <c r="D12" s="529" t="s">
        <v>2500</v>
      </c>
      <c r="E12" s="529" t="s">
        <v>24</v>
      </c>
      <c r="F12" s="529">
        <v>10</v>
      </c>
      <c r="G12" s="529">
        <v>11</v>
      </c>
      <c r="H12" s="529">
        <v>44</v>
      </c>
      <c r="I12" s="529">
        <v>3.6</v>
      </c>
      <c r="J12" s="529">
        <v>110601</v>
      </c>
      <c r="K12" s="529" t="s">
        <v>2490</v>
      </c>
      <c r="L12" s="58">
        <v>7.07</v>
      </c>
      <c r="M12" s="528">
        <v>1.6103000000000001</v>
      </c>
      <c r="N12" s="528">
        <v>11.38</v>
      </c>
      <c r="P12" s="528">
        <v>15.4</v>
      </c>
      <c r="Q12" s="528">
        <v>14.4</v>
      </c>
      <c r="R12" s="528">
        <v>14.4</v>
      </c>
      <c r="S12" s="529" t="s">
        <v>2500</v>
      </c>
      <c r="T12" s="529" t="s">
        <v>24</v>
      </c>
      <c r="U12" s="529">
        <v>44</v>
      </c>
      <c r="V12" s="529">
        <v>3.6</v>
      </c>
      <c r="W12" s="529">
        <v>28.1</v>
      </c>
      <c r="X12" s="529">
        <v>27.1</v>
      </c>
      <c r="Y12" s="529">
        <v>27.1</v>
      </c>
    </row>
  </sheetData>
  <protectedRanges>
    <protectedRange password="8F60" sqref="Z6" name="Calculations_40"/>
  </protectedRanges>
  <mergeCells count="1">
    <mergeCell ref="P5:Q5"/>
  </mergeCells>
  <conditionalFormatting sqref="D1:D6">
    <cfRule type="duplicateValues" dxfId="111" priority="2"/>
  </conditionalFormatting>
  <conditionalFormatting sqref="T6">
    <cfRule type="duplicateValues" dxfId="110" priority="1"/>
  </conditionalFormatting>
  <conditionalFormatting sqref="E1:E6">
    <cfRule type="duplicateValues" dxfId="109" priority="3"/>
  </conditionalFormatting>
  <conditionalFormatting sqref="T1:T5 S1:S6">
    <cfRule type="duplicateValues" dxfId="108" priority="4"/>
  </conditionalFormatting>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rgb="FFFFC000"/>
  </sheetPr>
  <dimension ref="A1:T15"/>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3.5546875" style="10" customWidth="1"/>
    <col min="2" max="2" width="38.10937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11.33203125" style="529"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2502</v>
      </c>
      <c r="B7" s="735" t="s">
        <v>2503</v>
      </c>
      <c r="C7" s="736">
        <v>9116</v>
      </c>
      <c r="D7" s="529" t="s">
        <v>24</v>
      </c>
      <c r="E7" s="737" t="s">
        <v>2504</v>
      </c>
      <c r="F7" s="738" t="s">
        <v>2505</v>
      </c>
      <c r="G7" s="739">
        <v>96</v>
      </c>
      <c r="H7" s="735" t="s">
        <v>2506</v>
      </c>
      <c r="I7" s="739">
        <v>110149</v>
      </c>
      <c r="J7" s="529" t="s">
        <v>2507</v>
      </c>
      <c r="K7" s="528">
        <v>22.25</v>
      </c>
      <c r="N7" s="739">
        <v>15</v>
      </c>
      <c r="O7" s="414">
        <v>0.30070000000000002</v>
      </c>
      <c r="P7" s="528">
        <v>4.5105000000000004</v>
      </c>
      <c r="R7" s="528">
        <v>4.5105000000000004</v>
      </c>
      <c r="T7" s="529" t="s">
        <v>2508</v>
      </c>
    </row>
    <row r="8" spans="1:20" x14ac:dyDescent="0.3">
      <c r="A8" s="10" t="s">
        <v>2502</v>
      </c>
      <c r="B8" s="735" t="s">
        <v>2509</v>
      </c>
      <c r="C8" s="736">
        <v>9117</v>
      </c>
      <c r="D8" s="529" t="s">
        <v>24</v>
      </c>
      <c r="E8" s="737" t="s">
        <v>2504</v>
      </c>
      <c r="F8" s="738" t="s">
        <v>2505</v>
      </c>
      <c r="G8" s="739">
        <v>96</v>
      </c>
      <c r="H8" s="735" t="s">
        <v>2506</v>
      </c>
      <c r="I8" s="739">
        <v>110149</v>
      </c>
      <c r="J8" s="529" t="s">
        <v>2507</v>
      </c>
      <c r="K8" s="528">
        <v>22.25</v>
      </c>
      <c r="N8" s="739">
        <v>15</v>
      </c>
      <c r="O8" s="414">
        <v>0.30070000000000002</v>
      </c>
      <c r="P8" s="528">
        <v>4.5105000000000004</v>
      </c>
      <c r="R8" s="528">
        <v>4.5105000000000004</v>
      </c>
      <c r="T8" s="529" t="s">
        <v>2508</v>
      </c>
    </row>
    <row r="9" spans="1:20" x14ac:dyDescent="0.3">
      <c r="A9" s="10" t="s">
        <v>2502</v>
      </c>
      <c r="B9" s="735" t="s">
        <v>2510</v>
      </c>
      <c r="C9" s="736">
        <v>9118</v>
      </c>
      <c r="D9" s="529" t="s">
        <v>24</v>
      </c>
      <c r="E9" s="737" t="s">
        <v>2504</v>
      </c>
      <c r="F9" s="738" t="s">
        <v>2505</v>
      </c>
      <c r="G9" s="739">
        <v>96</v>
      </c>
      <c r="H9" s="735" t="s">
        <v>2506</v>
      </c>
      <c r="I9" s="739">
        <v>110149</v>
      </c>
      <c r="J9" s="529" t="s">
        <v>2507</v>
      </c>
      <c r="K9" s="528">
        <v>22.25</v>
      </c>
      <c r="N9" s="739">
        <v>15</v>
      </c>
      <c r="O9" s="414">
        <v>0.30070000000000002</v>
      </c>
      <c r="P9" s="528">
        <v>4.5105000000000004</v>
      </c>
      <c r="R9" s="528">
        <v>4.5105000000000004</v>
      </c>
      <c r="T9" s="529" t="s">
        <v>2508</v>
      </c>
    </row>
    <row r="10" spans="1:20" x14ac:dyDescent="0.3">
      <c r="A10" s="10" t="s">
        <v>2502</v>
      </c>
      <c r="B10" s="735" t="s">
        <v>2511</v>
      </c>
      <c r="C10" s="736">
        <v>9119</v>
      </c>
      <c r="D10" s="529" t="s">
        <v>24</v>
      </c>
      <c r="E10" s="737" t="s">
        <v>2504</v>
      </c>
      <c r="F10" s="738" t="s">
        <v>2505</v>
      </c>
      <c r="G10" s="739">
        <v>96</v>
      </c>
      <c r="H10" s="735" t="s">
        <v>2506</v>
      </c>
      <c r="I10" s="739">
        <v>110149</v>
      </c>
      <c r="J10" s="529" t="s">
        <v>2507</v>
      </c>
      <c r="K10" s="528">
        <v>22.25</v>
      </c>
      <c r="N10" s="739">
        <v>15</v>
      </c>
      <c r="O10" s="414">
        <v>0.30070000000000002</v>
      </c>
      <c r="P10" s="528">
        <v>4.5105000000000004</v>
      </c>
      <c r="R10" s="528">
        <v>4.5105000000000004</v>
      </c>
      <c r="T10" s="529" t="s">
        <v>2508</v>
      </c>
    </row>
    <row r="11" spans="1:20" x14ac:dyDescent="0.3">
      <c r="A11" s="10" t="s">
        <v>2502</v>
      </c>
      <c r="B11" s="735" t="s">
        <v>2512</v>
      </c>
      <c r="C11" s="736">
        <v>9699</v>
      </c>
      <c r="D11" s="529" t="s">
        <v>24</v>
      </c>
      <c r="E11" s="737" t="s">
        <v>2504</v>
      </c>
      <c r="F11" s="738" t="s">
        <v>2505</v>
      </c>
      <c r="G11" s="739">
        <v>96</v>
      </c>
      <c r="H11" s="735" t="s">
        <v>2506</v>
      </c>
      <c r="I11" s="739">
        <v>110149</v>
      </c>
      <c r="J11" s="529" t="s">
        <v>2507</v>
      </c>
      <c r="K11" s="528">
        <v>22.25</v>
      </c>
      <c r="N11" s="739">
        <v>15</v>
      </c>
      <c r="O11" s="414">
        <v>0.30070000000000002</v>
      </c>
      <c r="P11" s="528">
        <v>4.5105000000000004</v>
      </c>
      <c r="R11" s="528">
        <v>4.5105000000000004</v>
      </c>
      <c r="T11" s="529" t="s">
        <v>2508</v>
      </c>
    </row>
    <row r="12" spans="1:20" x14ac:dyDescent="0.3">
      <c r="A12" s="10" t="s">
        <v>2502</v>
      </c>
      <c r="B12" s="735" t="s">
        <v>2513</v>
      </c>
      <c r="C12" s="736">
        <v>9700</v>
      </c>
      <c r="D12" s="529" t="s">
        <v>24</v>
      </c>
      <c r="E12" s="737" t="s">
        <v>2504</v>
      </c>
      <c r="F12" s="738" t="s">
        <v>2505</v>
      </c>
      <c r="G12" s="739">
        <v>96</v>
      </c>
      <c r="H12" s="735" t="s">
        <v>2506</v>
      </c>
      <c r="I12" s="739">
        <v>110149</v>
      </c>
      <c r="J12" s="529" t="s">
        <v>2507</v>
      </c>
      <c r="K12" s="528">
        <v>22.25</v>
      </c>
      <c r="N12" s="739">
        <v>15</v>
      </c>
      <c r="O12" s="414">
        <v>0.30070000000000002</v>
      </c>
      <c r="P12" s="528">
        <v>4.5105000000000004</v>
      </c>
      <c r="R12" s="528">
        <v>4.5105000000000004</v>
      </c>
      <c r="T12" s="529" t="s">
        <v>2508</v>
      </c>
    </row>
    <row r="13" spans="1:20" x14ac:dyDescent="0.3">
      <c r="A13" s="10" t="s">
        <v>2502</v>
      </c>
      <c r="B13" s="735" t="s">
        <v>2514</v>
      </c>
      <c r="C13" s="736">
        <v>9701</v>
      </c>
      <c r="D13" s="529" t="s">
        <v>24</v>
      </c>
      <c r="E13" s="737" t="s">
        <v>2504</v>
      </c>
      <c r="F13" s="738" t="s">
        <v>2505</v>
      </c>
      <c r="G13" s="739">
        <v>96</v>
      </c>
      <c r="H13" s="735" t="s">
        <v>2506</v>
      </c>
      <c r="I13" s="739">
        <v>110149</v>
      </c>
      <c r="J13" s="529" t="s">
        <v>2507</v>
      </c>
      <c r="K13" s="528">
        <v>22.25</v>
      </c>
      <c r="N13" s="739">
        <v>15</v>
      </c>
      <c r="O13" s="414">
        <v>0.30070000000000002</v>
      </c>
      <c r="P13" s="528">
        <v>4.5105000000000004</v>
      </c>
      <c r="R13" s="528">
        <v>4.5105000000000004</v>
      </c>
      <c r="T13" s="529" t="s">
        <v>2508</v>
      </c>
    </row>
    <row r="14" spans="1:20" x14ac:dyDescent="0.3">
      <c r="A14" s="10" t="s">
        <v>2502</v>
      </c>
      <c r="B14" s="735" t="s">
        <v>2515</v>
      </c>
      <c r="C14" s="736">
        <v>9702</v>
      </c>
      <c r="D14" s="529" t="s">
        <v>24</v>
      </c>
      <c r="E14" s="737" t="s">
        <v>2504</v>
      </c>
      <c r="F14" s="738" t="s">
        <v>2505</v>
      </c>
      <c r="G14" s="739">
        <v>96</v>
      </c>
      <c r="H14" s="735" t="s">
        <v>2506</v>
      </c>
      <c r="I14" s="739">
        <v>110149</v>
      </c>
      <c r="J14" s="529" t="s">
        <v>2507</v>
      </c>
      <c r="K14" s="528">
        <v>22.25</v>
      </c>
      <c r="N14" s="739">
        <v>15</v>
      </c>
      <c r="O14" s="414">
        <v>0.30070000000000002</v>
      </c>
      <c r="P14" s="528">
        <v>4.5105000000000004</v>
      </c>
      <c r="R14" s="528">
        <v>4.5105000000000004</v>
      </c>
      <c r="T14" s="529" t="s">
        <v>2508</v>
      </c>
    </row>
    <row r="15" spans="1:20" x14ac:dyDescent="0.3">
      <c r="A15" s="10" t="s">
        <v>2502</v>
      </c>
      <c r="B15" s="735" t="s">
        <v>2516</v>
      </c>
      <c r="C15" s="740" t="s">
        <v>2517</v>
      </c>
      <c r="D15" s="529" t="s">
        <v>24</v>
      </c>
      <c r="E15" s="737" t="s">
        <v>2518</v>
      </c>
      <c r="F15" s="738" t="s">
        <v>2519</v>
      </c>
      <c r="G15" s="739">
        <v>100</v>
      </c>
      <c r="H15" s="735" t="s">
        <v>2520</v>
      </c>
      <c r="I15" s="740" t="s">
        <v>2521</v>
      </c>
      <c r="J15" s="529" t="s">
        <v>2522</v>
      </c>
      <c r="K15" s="528">
        <v>59.891750000000002</v>
      </c>
      <c r="N15" s="739">
        <v>8.5</v>
      </c>
      <c r="O15" s="414">
        <v>4.5754999999999999</v>
      </c>
      <c r="P15" s="528">
        <v>38.891750000000002</v>
      </c>
      <c r="R15" s="528">
        <v>38.891750000000002</v>
      </c>
      <c r="T15" s="529" t="s">
        <v>2508</v>
      </c>
    </row>
  </sheetData>
  <protectedRanges>
    <protectedRange password="8F60" sqref="S6" name="Calculations_40"/>
  </protectedRanges>
  <conditionalFormatting sqref="C4:C6">
    <cfRule type="duplicateValues" dxfId="107" priority="3"/>
  </conditionalFormatting>
  <conditionalFormatting sqref="D4:D6">
    <cfRule type="duplicateValues" dxfId="106" priority="4"/>
  </conditionalFormatting>
  <conditionalFormatting sqref="D1:D3">
    <cfRule type="duplicateValues" dxfId="105" priority="1"/>
  </conditionalFormatting>
  <conditionalFormatting sqref="E1:E3">
    <cfRule type="duplicateValues" dxfId="104" priority="2"/>
  </conditionalFormatting>
  <pageMargins left="0.7" right="0.7" top="0.75" bottom="0.75" header="0.3" footer="0.3"/>
  <pageSetup orientation="portrait" horizontalDpi="4294967293" verticalDpi="300" r:id="rId1"/>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rgb="FFFFFF00"/>
  </sheetPr>
  <dimension ref="A1:S22"/>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1.6640625" style="529" customWidth="1"/>
    <col min="12" max="12" width="20.6640625" style="529" customWidth="1"/>
    <col min="13" max="13" width="10.33203125" style="58" bestFit="1" customWidth="1"/>
    <col min="14" max="15" width="8.5546875" style="528" bestFit="1" customWidth="1"/>
    <col min="16" max="16" width="5.6640625" style="59" customWidth="1"/>
    <col min="17" max="17" width="16" style="528" bestFit="1" customWidth="1"/>
    <col min="18" max="18" width="15.6640625" style="528" bestFit="1" customWidth="1"/>
    <col min="19" max="19" width="6.5546875" style="529" bestFit="1" customWidth="1"/>
    <col min="20" max="16384" width="9.33203125" style="10"/>
  </cols>
  <sheetData>
    <row r="1" spans="1:19" s="3" customFormat="1" x14ac:dyDescent="0.3">
      <c r="A1" s="1"/>
      <c r="B1" s="2" t="s">
        <v>42</v>
      </c>
      <c r="C1" s="2"/>
      <c r="D1" s="2"/>
      <c r="E1" s="26"/>
      <c r="F1" s="26"/>
      <c r="G1" s="26"/>
      <c r="H1" s="26"/>
      <c r="I1" s="26"/>
      <c r="J1" s="26"/>
      <c r="K1" s="26"/>
      <c r="L1" s="26"/>
      <c r="M1" s="27"/>
      <c r="N1" s="28"/>
      <c r="O1" s="28"/>
      <c r="P1" s="29"/>
      <c r="Q1" s="30"/>
      <c r="R1" s="31"/>
      <c r="S1" s="32"/>
    </row>
    <row r="2" spans="1:19" s="3" customFormat="1" x14ac:dyDescent="0.3">
      <c r="A2" s="4"/>
      <c r="B2" s="5" t="s">
        <v>41</v>
      </c>
      <c r="C2" s="5"/>
      <c r="D2" s="5"/>
      <c r="E2" s="33"/>
      <c r="F2" s="34"/>
      <c r="G2" s="34"/>
      <c r="H2" s="34"/>
      <c r="I2" s="34"/>
      <c r="J2" s="34"/>
      <c r="K2" s="34"/>
      <c r="L2" s="34"/>
      <c r="M2" s="35"/>
      <c r="N2" s="36"/>
      <c r="O2" s="36"/>
      <c r="P2" s="37"/>
      <c r="Q2" s="38"/>
      <c r="R2" s="39"/>
      <c r="S2" s="40"/>
    </row>
    <row r="3" spans="1:19" s="3" customFormat="1" x14ac:dyDescent="0.3">
      <c r="A3" s="4"/>
      <c r="B3" s="6" t="s">
        <v>0</v>
      </c>
      <c r="C3" s="6"/>
      <c r="D3" s="6"/>
      <c r="E3" s="41"/>
      <c r="F3" s="42"/>
      <c r="G3" s="42"/>
      <c r="H3" s="42"/>
      <c r="I3" s="42"/>
      <c r="J3" s="42"/>
      <c r="K3" s="42"/>
      <c r="L3" s="42"/>
      <c r="M3" s="43"/>
      <c r="N3" s="44"/>
      <c r="O3" s="44"/>
      <c r="P3" s="45"/>
      <c r="Q3" s="46"/>
      <c r="R3" s="39"/>
      <c r="S3" s="40"/>
    </row>
    <row r="4" spans="1:19" s="3" customFormat="1" ht="14.4" thickBot="1" x14ac:dyDescent="0.35">
      <c r="A4" s="4"/>
      <c r="B4" s="6"/>
      <c r="C4" s="6"/>
      <c r="D4" s="41"/>
      <c r="E4" s="42"/>
      <c r="F4" s="42"/>
      <c r="G4" s="42"/>
      <c r="H4" s="42"/>
      <c r="I4" s="42"/>
      <c r="J4" s="42"/>
      <c r="K4" s="42"/>
      <c r="L4" s="42"/>
      <c r="M4" s="43"/>
      <c r="N4" s="44"/>
      <c r="O4" s="44"/>
      <c r="P4" s="45"/>
      <c r="Q4" s="46"/>
      <c r="R4" s="39"/>
      <c r="S4" s="40"/>
    </row>
    <row r="5" spans="1:19" ht="15.75" customHeight="1" thickBot="1" x14ac:dyDescent="0.35">
      <c r="A5" s="7"/>
      <c r="B5" s="8"/>
      <c r="C5" s="9" t="s">
        <v>1</v>
      </c>
      <c r="D5" s="47"/>
      <c r="E5" s="48"/>
      <c r="F5" s="48"/>
      <c r="G5" s="48"/>
      <c r="H5" s="48"/>
      <c r="I5" s="48"/>
      <c r="J5" s="49"/>
      <c r="K5" s="49"/>
      <c r="L5" s="49"/>
      <c r="M5" s="50"/>
      <c r="N5" s="51"/>
      <c r="O5" s="51"/>
      <c r="P5" s="52"/>
      <c r="Q5" s="53" t="s">
        <v>14</v>
      </c>
      <c r="R5" s="54"/>
      <c r="S5" s="55"/>
    </row>
    <row r="6" spans="1:19" ht="83.4" thickBot="1" x14ac:dyDescent="0.35">
      <c r="A6" s="11" t="s">
        <v>3</v>
      </c>
      <c r="B6" s="12" t="s">
        <v>8</v>
      </c>
      <c r="C6" s="13" t="s">
        <v>18</v>
      </c>
      <c r="D6" s="14" t="s">
        <v>9</v>
      </c>
      <c r="E6" s="14" t="s">
        <v>5</v>
      </c>
      <c r="F6" s="14" t="s">
        <v>20</v>
      </c>
      <c r="G6" s="12" t="s">
        <v>38</v>
      </c>
      <c r="H6" s="14" t="s">
        <v>39</v>
      </c>
      <c r="I6" s="17" t="s">
        <v>10</v>
      </c>
      <c r="J6" s="14" t="s">
        <v>11</v>
      </c>
      <c r="K6" s="16" t="s">
        <v>2523</v>
      </c>
      <c r="L6" s="15" t="s">
        <v>2524</v>
      </c>
      <c r="M6" s="24" t="s">
        <v>28</v>
      </c>
      <c r="N6" s="20" t="s">
        <v>12</v>
      </c>
      <c r="O6" s="20" t="s">
        <v>13</v>
      </c>
      <c r="P6" s="19"/>
      <c r="Q6" s="20" t="s">
        <v>16</v>
      </c>
      <c r="R6" s="22" t="s">
        <v>17</v>
      </c>
      <c r="S6" s="15" t="s">
        <v>7</v>
      </c>
    </row>
    <row r="7" spans="1:19" x14ac:dyDescent="0.3">
      <c r="A7" s="10" t="s">
        <v>2525</v>
      </c>
      <c r="B7" s="10" t="s">
        <v>2526</v>
      </c>
      <c r="C7" s="10" t="s">
        <v>2527</v>
      </c>
      <c r="D7" s="529" t="s">
        <v>24</v>
      </c>
      <c r="E7" s="529">
        <v>42</v>
      </c>
      <c r="F7" s="529">
        <v>43</v>
      </c>
      <c r="G7" s="529">
        <v>171</v>
      </c>
      <c r="H7" s="529">
        <v>3.92</v>
      </c>
      <c r="I7" s="529">
        <v>100113</v>
      </c>
      <c r="J7" s="529" t="s">
        <v>2528</v>
      </c>
      <c r="K7" s="529">
        <v>108.56</v>
      </c>
      <c r="L7" s="529">
        <v>110.56</v>
      </c>
      <c r="M7" s="58">
        <v>39.08</v>
      </c>
      <c r="N7" s="491">
        <v>0.50060000000000004</v>
      </c>
      <c r="O7" s="528">
        <v>19.559999999999999</v>
      </c>
      <c r="Q7" s="528">
        <v>19.559999999999999</v>
      </c>
      <c r="R7" s="528">
        <v>0</v>
      </c>
      <c r="S7" s="3" t="s">
        <v>2529</v>
      </c>
    </row>
    <row r="8" spans="1:19" x14ac:dyDescent="0.3">
      <c r="A8" s="10" t="s">
        <v>2525</v>
      </c>
      <c r="B8" s="10" t="s">
        <v>2530</v>
      </c>
      <c r="C8" s="10" t="s">
        <v>2531</v>
      </c>
      <c r="D8" s="529" t="s">
        <v>24</v>
      </c>
      <c r="E8" s="529">
        <v>42</v>
      </c>
      <c r="F8" s="529">
        <v>43</v>
      </c>
      <c r="G8" s="529">
        <v>171</v>
      </c>
      <c r="H8" s="529">
        <v>3.92</v>
      </c>
      <c r="I8" s="529">
        <v>100113</v>
      </c>
      <c r="J8" s="529" t="s">
        <v>2528</v>
      </c>
      <c r="K8" s="529">
        <v>108.56</v>
      </c>
      <c r="L8" s="529">
        <v>110.56</v>
      </c>
      <c r="M8" s="58">
        <v>39.08</v>
      </c>
      <c r="N8" s="491">
        <v>0.50060000000000004</v>
      </c>
      <c r="O8" s="528">
        <v>19.559999999999999</v>
      </c>
      <c r="Q8" s="528">
        <v>19.559999999999999</v>
      </c>
      <c r="R8" s="528">
        <v>0</v>
      </c>
      <c r="S8" s="3" t="s">
        <v>2529</v>
      </c>
    </row>
    <row r="9" spans="1:19" x14ac:dyDescent="0.3">
      <c r="A9" s="10" t="s">
        <v>2525</v>
      </c>
      <c r="B9" s="10" t="s">
        <v>2532</v>
      </c>
      <c r="C9" s="10" t="s">
        <v>2533</v>
      </c>
      <c r="D9" s="529" t="s">
        <v>24</v>
      </c>
      <c r="E9" s="529">
        <v>42</v>
      </c>
      <c r="F9" s="529">
        <v>43</v>
      </c>
      <c r="G9" s="529">
        <v>171</v>
      </c>
      <c r="H9" s="529">
        <v>3.92</v>
      </c>
      <c r="I9" s="529">
        <v>100113</v>
      </c>
      <c r="J9" s="529" t="s">
        <v>2528</v>
      </c>
      <c r="K9" s="529">
        <v>108.56</v>
      </c>
      <c r="L9" s="529">
        <v>110.56</v>
      </c>
      <c r="M9" s="58">
        <v>39.08</v>
      </c>
      <c r="N9" s="491">
        <v>0.50060000000000004</v>
      </c>
      <c r="O9" s="528">
        <v>19.559999999999999</v>
      </c>
      <c r="Q9" s="528">
        <v>19.559999999999999</v>
      </c>
      <c r="R9" s="528">
        <v>0</v>
      </c>
      <c r="S9" s="3" t="s">
        <v>2529</v>
      </c>
    </row>
    <row r="10" spans="1:19" x14ac:dyDescent="0.3">
      <c r="A10" s="10" t="s">
        <v>2525</v>
      </c>
      <c r="B10" s="10" t="s">
        <v>2534</v>
      </c>
      <c r="C10" s="10" t="s">
        <v>2535</v>
      </c>
      <c r="D10" s="529" t="s">
        <v>24</v>
      </c>
      <c r="E10" s="529">
        <v>30</v>
      </c>
      <c r="F10" s="529">
        <v>31</v>
      </c>
      <c r="G10" s="529">
        <v>171</v>
      </c>
      <c r="H10" s="529">
        <v>2.8</v>
      </c>
      <c r="I10" s="529">
        <v>100113</v>
      </c>
      <c r="J10" s="529" t="s">
        <v>2528</v>
      </c>
      <c r="K10" s="529">
        <v>102.56</v>
      </c>
      <c r="L10" s="529">
        <v>104.56</v>
      </c>
      <c r="M10" s="58">
        <v>39.08</v>
      </c>
      <c r="N10" s="491">
        <v>0.50060000000000004</v>
      </c>
      <c r="O10" s="528">
        <v>19.559999999999999</v>
      </c>
      <c r="Q10" s="528">
        <v>19.559999999999999</v>
      </c>
      <c r="R10" s="528">
        <v>0</v>
      </c>
      <c r="S10" s="3" t="s">
        <v>2529</v>
      </c>
    </row>
    <row r="11" spans="1:19" x14ac:dyDescent="0.3">
      <c r="A11" s="10" t="s">
        <v>2525</v>
      </c>
      <c r="B11" s="10" t="s">
        <v>2536</v>
      </c>
      <c r="C11" s="10" t="s">
        <v>2537</v>
      </c>
      <c r="D11" s="529" t="s">
        <v>24</v>
      </c>
      <c r="E11" s="529">
        <v>42</v>
      </c>
      <c r="F11" s="529">
        <v>43</v>
      </c>
      <c r="G11" s="529">
        <v>171</v>
      </c>
      <c r="H11" s="529">
        <v>3.92</v>
      </c>
      <c r="I11" s="529">
        <v>100113</v>
      </c>
      <c r="J11" s="529" t="s">
        <v>2528</v>
      </c>
      <c r="K11" s="529">
        <v>108.56</v>
      </c>
      <c r="L11" s="529">
        <v>110.56</v>
      </c>
      <c r="M11" s="58">
        <v>39.08</v>
      </c>
      <c r="N11" s="491">
        <v>0.50060000000000004</v>
      </c>
      <c r="O11" s="528">
        <v>19.559999999999999</v>
      </c>
      <c r="Q11" s="528">
        <v>19.559999999999999</v>
      </c>
      <c r="R11" s="528">
        <v>0</v>
      </c>
      <c r="S11" s="3" t="s">
        <v>2529</v>
      </c>
    </row>
    <row r="12" spans="1:19" x14ac:dyDescent="0.3">
      <c r="A12" s="10" t="s">
        <v>2525</v>
      </c>
      <c r="B12" s="10" t="s">
        <v>2538</v>
      </c>
      <c r="C12" s="10" t="s">
        <v>2539</v>
      </c>
      <c r="D12" s="529" t="s">
        <v>24</v>
      </c>
      <c r="E12" s="529">
        <v>42</v>
      </c>
      <c r="F12" s="529">
        <v>43</v>
      </c>
      <c r="G12" s="529">
        <v>171</v>
      </c>
      <c r="H12" s="529">
        <v>3.92</v>
      </c>
      <c r="I12" s="529">
        <v>100113</v>
      </c>
      <c r="J12" s="529" t="s">
        <v>2528</v>
      </c>
      <c r="K12" s="529">
        <v>110.56</v>
      </c>
      <c r="L12" s="529">
        <v>112.56</v>
      </c>
      <c r="M12" s="58">
        <v>39.08</v>
      </c>
      <c r="N12" s="491">
        <v>0.50060000000000004</v>
      </c>
      <c r="O12" s="528">
        <v>19.559999999999999</v>
      </c>
      <c r="Q12" s="528">
        <v>19.559999999999999</v>
      </c>
      <c r="R12" s="528">
        <v>0</v>
      </c>
      <c r="S12" s="3" t="s">
        <v>2529</v>
      </c>
    </row>
    <row r="13" spans="1:19" x14ac:dyDescent="0.3">
      <c r="A13" s="10" t="s">
        <v>2525</v>
      </c>
      <c r="B13" s="10" t="s">
        <v>2540</v>
      </c>
      <c r="C13" s="10" t="s">
        <v>2541</v>
      </c>
      <c r="D13" s="529" t="s">
        <v>24</v>
      </c>
      <c r="E13" s="529">
        <v>42</v>
      </c>
      <c r="F13" s="529">
        <v>43</v>
      </c>
      <c r="G13" s="529">
        <v>171</v>
      </c>
      <c r="H13" s="529">
        <v>3.92</v>
      </c>
      <c r="I13" s="529">
        <v>100113</v>
      </c>
      <c r="J13" s="529" t="s">
        <v>2528</v>
      </c>
      <c r="K13" s="529">
        <v>108.56</v>
      </c>
      <c r="L13" s="529">
        <v>110.56</v>
      </c>
      <c r="M13" s="58">
        <v>39.08</v>
      </c>
      <c r="N13" s="491">
        <v>0.50060000000000004</v>
      </c>
      <c r="O13" s="528">
        <v>19.559999999999999</v>
      </c>
      <c r="Q13" s="528">
        <v>19.559999999999999</v>
      </c>
      <c r="R13" s="528">
        <v>0</v>
      </c>
      <c r="S13" s="3" t="s">
        <v>2529</v>
      </c>
    </row>
    <row r="14" spans="1:19" x14ac:dyDescent="0.3">
      <c r="A14" s="10" t="s">
        <v>2525</v>
      </c>
      <c r="B14" s="10" t="s">
        <v>2542</v>
      </c>
      <c r="C14" s="10" t="s">
        <v>2543</v>
      </c>
      <c r="D14" s="529" t="s">
        <v>24</v>
      </c>
      <c r="E14" s="529">
        <v>42</v>
      </c>
      <c r="F14" s="529">
        <v>43</v>
      </c>
      <c r="G14" s="529">
        <v>171</v>
      </c>
      <c r="H14" s="529">
        <v>3.92</v>
      </c>
      <c r="I14" s="529">
        <v>100113</v>
      </c>
      <c r="J14" s="529" t="s">
        <v>2528</v>
      </c>
      <c r="K14" s="529">
        <v>108.56</v>
      </c>
      <c r="L14" s="529">
        <v>110.56</v>
      </c>
      <c r="M14" s="58">
        <v>39.08</v>
      </c>
      <c r="N14" s="491">
        <v>0.50060000000000004</v>
      </c>
      <c r="O14" s="528">
        <v>19.559999999999999</v>
      </c>
      <c r="Q14" s="528">
        <v>19.559999999999999</v>
      </c>
      <c r="R14" s="528">
        <v>0</v>
      </c>
      <c r="S14" s="3" t="s">
        <v>2529</v>
      </c>
    </row>
    <row r="15" spans="1:19" x14ac:dyDescent="0.3">
      <c r="A15" s="10" t="s">
        <v>2525</v>
      </c>
      <c r="B15" s="10" t="s">
        <v>2544</v>
      </c>
      <c r="C15" s="10" t="s">
        <v>2545</v>
      </c>
      <c r="D15" s="529" t="s">
        <v>24</v>
      </c>
      <c r="E15" s="529">
        <v>42</v>
      </c>
      <c r="F15" s="529">
        <v>43</v>
      </c>
      <c r="G15" s="529">
        <v>171</v>
      </c>
      <c r="H15" s="529">
        <v>3.92</v>
      </c>
      <c r="I15" s="529">
        <v>100113</v>
      </c>
      <c r="J15" s="529" t="s">
        <v>2528</v>
      </c>
      <c r="K15" s="529">
        <v>108.56</v>
      </c>
      <c r="L15" s="529">
        <v>110.56</v>
      </c>
      <c r="M15" s="58">
        <v>39.08</v>
      </c>
      <c r="N15" s="491">
        <v>0.50060000000000004</v>
      </c>
      <c r="O15" s="528">
        <v>19.559999999999999</v>
      </c>
      <c r="Q15" s="528">
        <v>19.559999999999999</v>
      </c>
      <c r="R15" s="528">
        <v>0</v>
      </c>
      <c r="S15" s="3" t="s">
        <v>2529</v>
      </c>
    </row>
    <row r="16" spans="1:19" x14ac:dyDescent="0.3">
      <c r="A16" s="10" t="s">
        <v>2525</v>
      </c>
      <c r="B16" s="10" t="s">
        <v>2546</v>
      </c>
      <c r="C16" s="10" t="s">
        <v>2547</v>
      </c>
      <c r="D16" s="529" t="s">
        <v>24</v>
      </c>
      <c r="E16" s="529">
        <v>42</v>
      </c>
      <c r="F16" s="529">
        <v>43</v>
      </c>
      <c r="G16" s="529">
        <v>171</v>
      </c>
      <c r="H16" s="529">
        <v>3.92</v>
      </c>
      <c r="I16" s="529">
        <v>100113</v>
      </c>
      <c r="J16" s="529" t="s">
        <v>2528</v>
      </c>
      <c r="K16" s="529">
        <v>108.56</v>
      </c>
      <c r="L16" s="529">
        <v>110.56</v>
      </c>
      <c r="M16" s="58">
        <v>39.08</v>
      </c>
      <c r="N16" s="491">
        <v>0.50060000000000004</v>
      </c>
      <c r="O16" s="528">
        <v>19.559999999999999</v>
      </c>
      <c r="Q16" s="528">
        <v>19.559999999999999</v>
      </c>
      <c r="R16" s="528">
        <v>0</v>
      </c>
      <c r="S16" s="3" t="s">
        <v>2529</v>
      </c>
    </row>
    <row r="17" spans="1:19" x14ac:dyDescent="0.3">
      <c r="A17" s="10" t="s">
        <v>2525</v>
      </c>
      <c r="B17" s="10" t="s">
        <v>2548</v>
      </c>
      <c r="C17" s="522" t="s">
        <v>2549</v>
      </c>
      <c r="D17" s="529" t="s">
        <v>24</v>
      </c>
      <c r="E17" s="529">
        <v>42</v>
      </c>
      <c r="F17" s="529">
        <v>43</v>
      </c>
      <c r="G17" s="529">
        <v>240</v>
      </c>
      <c r="H17" s="529">
        <v>2.8</v>
      </c>
      <c r="I17" s="529">
        <v>100113</v>
      </c>
      <c r="J17" s="529" t="s">
        <v>2528</v>
      </c>
      <c r="K17" s="529">
        <v>118.13</v>
      </c>
      <c r="L17" s="529">
        <v>120.13</v>
      </c>
      <c r="M17" s="58">
        <v>40.22</v>
      </c>
      <c r="N17" s="491">
        <v>0.50060000000000004</v>
      </c>
      <c r="O17" s="528">
        <v>20.13</v>
      </c>
      <c r="Q17" s="528">
        <v>20.13</v>
      </c>
      <c r="R17" s="528">
        <v>0</v>
      </c>
      <c r="S17" s="3" t="s">
        <v>2529</v>
      </c>
    </row>
    <row r="18" spans="1:19" x14ac:dyDescent="0.3">
      <c r="A18" s="10" t="s">
        <v>2525</v>
      </c>
      <c r="B18" s="10" t="s">
        <v>2550</v>
      </c>
      <c r="C18" s="522" t="s">
        <v>2551</v>
      </c>
      <c r="D18" s="529" t="s">
        <v>24</v>
      </c>
      <c r="E18" s="529">
        <v>42</v>
      </c>
      <c r="F18" s="529">
        <v>43</v>
      </c>
      <c r="G18" s="529">
        <v>240</v>
      </c>
      <c r="H18" s="529">
        <v>2.8</v>
      </c>
      <c r="I18" s="529">
        <v>100113</v>
      </c>
      <c r="J18" s="529" t="s">
        <v>2528</v>
      </c>
      <c r="K18" s="529">
        <v>118.13</v>
      </c>
      <c r="L18" s="529">
        <v>120.13</v>
      </c>
      <c r="M18" s="58">
        <v>40.22</v>
      </c>
      <c r="N18" s="491">
        <v>0.50060000000000004</v>
      </c>
      <c r="O18" s="528">
        <v>20.13</v>
      </c>
      <c r="Q18" s="528">
        <v>20.13</v>
      </c>
      <c r="R18" s="528">
        <v>0</v>
      </c>
      <c r="S18" s="3" t="s">
        <v>2529</v>
      </c>
    </row>
    <row r="19" spans="1:19" x14ac:dyDescent="0.3">
      <c r="A19" s="10" t="s">
        <v>2525</v>
      </c>
      <c r="B19" s="10" t="s">
        <v>2552</v>
      </c>
      <c r="C19" s="522" t="s">
        <v>2553</v>
      </c>
      <c r="D19" s="529" t="s">
        <v>24</v>
      </c>
      <c r="E19" s="529">
        <v>40</v>
      </c>
      <c r="F19" s="529">
        <v>41</v>
      </c>
      <c r="G19" s="529">
        <v>320</v>
      </c>
      <c r="H19" s="529">
        <v>2</v>
      </c>
      <c r="I19" s="529">
        <v>100113</v>
      </c>
      <c r="J19" s="529" t="s">
        <v>2528</v>
      </c>
      <c r="K19" s="529">
        <v>141.62</v>
      </c>
      <c r="L19" s="529">
        <v>143.62</v>
      </c>
      <c r="M19" s="58">
        <v>53.57</v>
      </c>
      <c r="N19" s="491">
        <v>0.50060000000000004</v>
      </c>
      <c r="O19" s="528">
        <v>26.82</v>
      </c>
      <c r="Q19" s="528">
        <v>26.82</v>
      </c>
      <c r="R19" s="528">
        <v>0</v>
      </c>
      <c r="S19" s="3" t="s">
        <v>2529</v>
      </c>
    </row>
    <row r="20" spans="1:19" x14ac:dyDescent="0.3">
      <c r="A20" s="10" t="s">
        <v>2525</v>
      </c>
      <c r="B20" s="10" t="s">
        <v>2554</v>
      </c>
      <c r="C20" s="522" t="s">
        <v>2555</v>
      </c>
      <c r="D20" s="529" t="s">
        <v>24</v>
      </c>
      <c r="E20" s="529">
        <v>42</v>
      </c>
      <c r="F20" s="529">
        <v>43</v>
      </c>
      <c r="G20" s="529">
        <v>240</v>
      </c>
      <c r="H20" s="529">
        <v>2.8</v>
      </c>
      <c r="I20" s="529">
        <v>100113</v>
      </c>
      <c r="J20" s="529" t="s">
        <v>2528</v>
      </c>
      <c r="K20" s="529">
        <v>118.13</v>
      </c>
      <c r="L20" s="529">
        <v>120.13</v>
      </c>
      <c r="M20" s="58">
        <v>40.22</v>
      </c>
      <c r="N20" s="491">
        <v>0.50060000000000004</v>
      </c>
      <c r="O20" s="528">
        <v>20.13</v>
      </c>
      <c r="Q20" s="528">
        <v>20.13</v>
      </c>
      <c r="R20" s="528">
        <v>0</v>
      </c>
      <c r="S20" s="3" t="s">
        <v>2529</v>
      </c>
    </row>
    <row r="21" spans="1:19" x14ac:dyDescent="0.3">
      <c r="A21" s="10" t="s">
        <v>2525</v>
      </c>
      <c r="B21" s="10" t="s">
        <v>2556</v>
      </c>
      <c r="C21" s="522" t="s">
        <v>2557</v>
      </c>
      <c r="D21" s="529" t="s">
        <v>24</v>
      </c>
      <c r="E21" s="529">
        <v>42</v>
      </c>
      <c r="F21" s="529">
        <v>43</v>
      </c>
      <c r="G21" s="529">
        <v>240</v>
      </c>
      <c r="H21" s="529">
        <v>2.8</v>
      </c>
      <c r="I21" s="529">
        <v>100113</v>
      </c>
      <c r="J21" s="529" t="s">
        <v>2528</v>
      </c>
      <c r="K21" s="529">
        <v>118.13</v>
      </c>
      <c r="L21" s="529">
        <v>120.13</v>
      </c>
      <c r="M21" s="58">
        <v>40.22</v>
      </c>
      <c r="N21" s="491">
        <v>0.50060000000000004</v>
      </c>
      <c r="O21" s="528">
        <v>20.13</v>
      </c>
      <c r="Q21" s="528">
        <v>20.13</v>
      </c>
      <c r="R21" s="528">
        <v>0</v>
      </c>
      <c r="S21" s="3" t="s">
        <v>2529</v>
      </c>
    </row>
    <row r="22" spans="1:19" x14ac:dyDescent="0.3">
      <c r="A22" s="10" t="s">
        <v>2525</v>
      </c>
      <c r="B22" s="10" t="s">
        <v>2558</v>
      </c>
      <c r="C22" s="522" t="s">
        <v>2559</v>
      </c>
      <c r="D22" s="529" t="s">
        <v>24</v>
      </c>
      <c r="E22" s="529">
        <v>42</v>
      </c>
      <c r="F22" s="529">
        <v>43</v>
      </c>
      <c r="G22" s="529">
        <v>240</v>
      </c>
      <c r="H22" s="529">
        <v>2.8</v>
      </c>
      <c r="I22" s="529">
        <v>100113</v>
      </c>
      <c r="J22" s="529" t="s">
        <v>2528</v>
      </c>
      <c r="K22" s="529">
        <v>118.13</v>
      </c>
      <c r="L22" s="529">
        <v>120.13</v>
      </c>
      <c r="M22" s="58">
        <v>40.22</v>
      </c>
      <c r="N22" s="491">
        <v>0.50060000000000004</v>
      </c>
      <c r="O22" s="528">
        <v>20.13</v>
      </c>
      <c r="Q22" s="528">
        <v>20.13</v>
      </c>
      <c r="R22" s="528">
        <v>0</v>
      </c>
      <c r="S22" s="3" t="s">
        <v>2529</v>
      </c>
    </row>
  </sheetData>
  <protectedRanges>
    <protectedRange password="8F60" sqref="R6" name="Calculations_40"/>
  </protectedRanges>
  <conditionalFormatting sqref="C4:C6">
    <cfRule type="duplicateValues" dxfId="103" priority="3"/>
  </conditionalFormatting>
  <conditionalFormatting sqref="D4:D6">
    <cfRule type="duplicateValues" dxfId="102" priority="4"/>
  </conditionalFormatting>
  <conditionalFormatting sqref="D1:D3">
    <cfRule type="duplicateValues" dxfId="101" priority="1"/>
  </conditionalFormatting>
  <conditionalFormatting sqref="E1:E3">
    <cfRule type="duplicateValues" dxfId="100" priority="2"/>
  </conditionalFormatting>
  <pageMargins left="0.7" right="0.7" top="0.75" bottom="0.75" header="0.3" footer="0.3"/>
  <pageSetup orientation="portrait" horizontalDpi="300" verticalDpi="300"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rgb="FF92D050"/>
  </sheetPr>
  <dimension ref="A1:Y17"/>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7.6640625" style="528" customWidth="1"/>
    <col min="17" max="17" width="19.33203125" style="528" customWidth="1"/>
    <col min="18" max="18" width="14" style="529" customWidth="1"/>
    <col min="19" max="21" width="9.33203125" style="529"/>
    <col min="22" max="22" width="21.5546875" style="528" customWidth="1"/>
    <col min="23" max="23" width="22.33203125" style="528" customWidth="1"/>
    <col min="24" max="24" width="12.5546875" style="528" customWidth="1"/>
    <col min="25" max="25" width="9.33203125" style="529"/>
    <col min="26" max="16384" width="9.33203125" style="10"/>
  </cols>
  <sheetData>
    <row r="1" spans="1:25" s="3" customFormat="1" x14ac:dyDescent="0.3">
      <c r="A1" s="1"/>
      <c r="B1" s="2" t="s">
        <v>42</v>
      </c>
      <c r="C1" s="2"/>
      <c r="D1" s="2"/>
      <c r="E1" s="26"/>
      <c r="F1" s="26"/>
      <c r="G1" s="26"/>
      <c r="H1" s="26"/>
      <c r="I1" s="26"/>
      <c r="J1" s="26"/>
      <c r="K1" s="26"/>
      <c r="L1" s="26"/>
      <c r="M1" s="28"/>
      <c r="N1" s="28"/>
      <c r="O1" s="29"/>
      <c r="P1" s="28"/>
      <c r="Q1" s="30"/>
      <c r="R1" s="26"/>
      <c r="S1" s="26"/>
      <c r="T1" s="26"/>
      <c r="U1" s="26"/>
      <c r="V1" s="28"/>
      <c r="W1" s="28"/>
      <c r="X1" s="31"/>
      <c r="Y1" s="32"/>
    </row>
    <row r="2" spans="1:25" s="3" customFormat="1" x14ac:dyDescent="0.3">
      <c r="A2" s="4"/>
      <c r="B2" s="5" t="s">
        <v>41</v>
      </c>
      <c r="C2" s="5"/>
      <c r="D2" s="5"/>
      <c r="E2" s="33"/>
      <c r="F2" s="34"/>
      <c r="G2" s="34"/>
      <c r="H2" s="34"/>
      <c r="I2" s="34"/>
      <c r="J2" s="34"/>
      <c r="K2" s="34"/>
      <c r="L2" s="34"/>
      <c r="M2" s="36"/>
      <c r="N2" s="36"/>
      <c r="O2" s="37"/>
      <c r="P2" s="36"/>
      <c r="Q2" s="38"/>
      <c r="R2" s="34"/>
      <c r="S2" s="33"/>
      <c r="T2" s="34"/>
      <c r="U2" s="34"/>
      <c r="V2" s="36"/>
      <c r="W2" s="36"/>
      <c r="X2" s="39"/>
      <c r="Y2" s="40"/>
    </row>
    <row r="3" spans="1:25" s="3" customFormat="1" x14ac:dyDescent="0.3">
      <c r="A3" s="4"/>
      <c r="B3" s="6" t="s">
        <v>0</v>
      </c>
      <c r="C3" s="6"/>
      <c r="D3" s="6"/>
      <c r="E3" s="41"/>
      <c r="F3" s="42"/>
      <c r="G3" s="42"/>
      <c r="H3" s="42"/>
      <c r="I3" s="42"/>
      <c r="J3" s="42"/>
      <c r="K3" s="42"/>
      <c r="L3" s="42"/>
      <c r="M3" s="44"/>
      <c r="N3" s="44"/>
      <c r="O3" s="45"/>
      <c r="P3" s="44"/>
      <c r="Q3" s="46"/>
      <c r="R3" s="42"/>
      <c r="S3" s="18"/>
      <c r="T3" s="42"/>
      <c r="U3" s="42"/>
      <c r="V3" s="44"/>
      <c r="W3" s="44"/>
      <c r="X3" s="39"/>
      <c r="Y3" s="40"/>
    </row>
    <row r="4" spans="1:25" s="3" customFormat="1" ht="14.4" thickBot="1" x14ac:dyDescent="0.35">
      <c r="A4" s="4"/>
      <c r="C4" s="6"/>
      <c r="D4" s="6"/>
      <c r="E4" s="41"/>
      <c r="F4" s="42"/>
      <c r="G4" s="42"/>
      <c r="H4" s="42"/>
      <c r="I4" s="42"/>
      <c r="J4" s="42"/>
      <c r="K4" s="42"/>
      <c r="L4" s="42"/>
      <c r="M4" s="44"/>
      <c r="N4" s="44"/>
      <c r="O4" s="45"/>
      <c r="P4" s="44"/>
      <c r="Q4" s="46"/>
      <c r="R4" s="42"/>
      <c r="S4" s="41"/>
      <c r="T4" s="42"/>
      <c r="U4" s="42"/>
      <c r="V4" s="44"/>
      <c r="W4" s="44"/>
      <c r="X4" s="39"/>
      <c r="Y4" s="40"/>
    </row>
    <row r="5" spans="1:25" ht="15.75" customHeight="1" thickBot="1" x14ac:dyDescent="0.35">
      <c r="A5" s="7"/>
      <c r="B5" s="8"/>
      <c r="C5" s="8"/>
      <c r="D5" s="66" t="s">
        <v>1</v>
      </c>
      <c r="E5" s="47"/>
      <c r="F5" s="48"/>
      <c r="G5" s="48"/>
      <c r="H5" s="48"/>
      <c r="I5" s="48"/>
      <c r="J5" s="48"/>
      <c r="K5" s="49"/>
      <c r="L5" s="47"/>
      <c r="M5" s="51"/>
      <c r="N5" s="51"/>
      <c r="O5" s="52"/>
      <c r="P5" s="942" t="s">
        <v>19</v>
      </c>
      <c r="Q5" s="943"/>
      <c r="R5" s="227" t="s">
        <v>2</v>
      </c>
      <c r="S5" s="228"/>
      <c r="T5" s="229"/>
      <c r="U5" s="229"/>
      <c r="V5" s="64"/>
      <c r="W5" s="64"/>
      <c r="X5" s="54"/>
      <c r="Y5" s="55"/>
    </row>
    <row r="6" spans="1:25"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2560</v>
      </c>
      <c r="Q6" s="15" t="s">
        <v>2561</v>
      </c>
      <c r="R6" s="13" t="s">
        <v>15</v>
      </c>
      <c r="S6" s="14" t="s">
        <v>9</v>
      </c>
      <c r="T6" s="12" t="s">
        <v>40</v>
      </c>
      <c r="U6" s="14" t="s">
        <v>39</v>
      </c>
      <c r="V6" s="15" t="s">
        <v>2562</v>
      </c>
      <c r="W6" s="15" t="s">
        <v>2563</v>
      </c>
      <c r="X6" s="22" t="s">
        <v>17</v>
      </c>
      <c r="Y6" s="15" t="s">
        <v>7</v>
      </c>
    </row>
    <row r="7" spans="1:25" x14ac:dyDescent="0.3">
      <c r="A7" s="10" t="s">
        <v>2525</v>
      </c>
      <c r="B7" s="10" t="s">
        <v>2526</v>
      </c>
      <c r="C7" s="10" t="s">
        <v>2564</v>
      </c>
      <c r="D7" s="10" t="s">
        <v>2527</v>
      </c>
      <c r="E7" s="529" t="s">
        <v>24</v>
      </c>
      <c r="F7" s="529">
        <v>42</v>
      </c>
      <c r="G7" s="529">
        <v>43</v>
      </c>
      <c r="H7" s="529">
        <v>171</v>
      </c>
      <c r="I7" s="529">
        <v>3.92</v>
      </c>
      <c r="J7" s="529">
        <v>100113</v>
      </c>
      <c r="K7" s="529" t="s">
        <v>2528</v>
      </c>
      <c r="L7" s="529">
        <v>39.08</v>
      </c>
      <c r="M7" s="491">
        <v>0.50060000000000004</v>
      </c>
      <c r="N7" s="528">
        <v>19.559999999999999</v>
      </c>
      <c r="P7" s="528">
        <v>89</v>
      </c>
      <c r="Q7" s="528">
        <v>91</v>
      </c>
      <c r="R7" s="529" t="s">
        <v>2565</v>
      </c>
      <c r="S7" s="529" t="s">
        <v>24</v>
      </c>
      <c r="T7" s="529">
        <v>171</v>
      </c>
      <c r="U7" s="529">
        <v>3.92</v>
      </c>
      <c r="V7" s="528">
        <v>108.56</v>
      </c>
      <c r="W7" s="528">
        <v>110.56</v>
      </c>
      <c r="X7" s="528">
        <v>0</v>
      </c>
      <c r="Y7" s="3" t="s">
        <v>2529</v>
      </c>
    </row>
    <row r="8" spans="1:25" x14ac:dyDescent="0.3">
      <c r="A8" s="10" t="s">
        <v>2525</v>
      </c>
      <c r="B8" s="10" t="s">
        <v>2530</v>
      </c>
      <c r="C8" s="10" t="s">
        <v>2564</v>
      </c>
      <c r="D8" s="10" t="s">
        <v>2531</v>
      </c>
      <c r="E8" s="529" t="s">
        <v>24</v>
      </c>
      <c r="F8" s="529">
        <v>42</v>
      </c>
      <c r="G8" s="529">
        <v>43</v>
      </c>
      <c r="H8" s="529">
        <v>171</v>
      </c>
      <c r="I8" s="529">
        <v>3.92</v>
      </c>
      <c r="J8" s="529">
        <v>100113</v>
      </c>
      <c r="K8" s="529" t="s">
        <v>2528</v>
      </c>
      <c r="L8" s="529">
        <v>39.08</v>
      </c>
      <c r="M8" s="491">
        <v>0.50060000000000004</v>
      </c>
      <c r="N8" s="528">
        <v>19.559999999999999</v>
      </c>
      <c r="P8" s="528">
        <v>89</v>
      </c>
      <c r="Q8" s="528">
        <v>91</v>
      </c>
      <c r="R8" s="529" t="s">
        <v>2566</v>
      </c>
      <c r="S8" s="529" t="s">
        <v>24</v>
      </c>
      <c r="T8" s="529">
        <v>171</v>
      </c>
      <c r="U8" s="529">
        <v>3.92</v>
      </c>
      <c r="V8" s="528">
        <v>108.56</v>
      </c>
      <c r="W8" s="528">
        <v>110.56</v>
      </c>
      <c r="X8" s="528">
        <v>0</v>
      </c>
      <c r="Y8" s="3" t="s">
        <v>2529</v>
      </c>
    </row>
    <row r="9" spans="1:25" x14ac:dyDescent="0.3">
      <c r="A9" s="10" t="s">
        <v>2525</v>
      </c>
      <c r="B9" s="10" t="s">
        <v>2532</v>
      </c>
      <c r="C9" s="10" t="s">
        <v>2564</v>
      </c>
      <c r="D9" s="10" t="s">
        <v>2533</v>
      </c>
      <c r="E9" s="529" t="s">
        <v>24</v>
      </c>
      <c r="F9" s="529">
        <v>42</v>
      </c>
      <c r="G9" s="529">
        <v>43</v>
      </c>
      <c r="H9" s="529">
        <v>171</v>
      </c>
      <c r="I9" s="529">
        <v>3.92</v>
      </c>
      <c r="J9" s="529">
        <v>100113</v>
      </c>
      <c r="K9" s="529" t="s">
        <v>2528</v>
      </c>
      <c r="L9" s="529">
        <v>39.08</v>
      </c>
      <c r="M9" s="491">
        <v>0.50060000000000004</v>
      </c>
      <c r="N9" s="528">
        <v>19.559999999999999</v>
      </c>
      <c r="P9" s="528">
        <v>89</v>
      </c>
      <c r="Q9" s="528">
        <v>91</v>
      </c>
      <c r="R9" s="529" t="s">
        <v>2567</v>
      </c>
      <c r="S9" s="529" t="s">
        <v>24</v>
      </c>
      <c r="T9" s="529">
        <v>171</v>
      </c>
      <c r="U9" s="529">
        <v>3.92</v>
      </c>
      <c r="V9" s="528">
        <v>108.56</v>
      </c>
      <c r="W9" s="528">
        <v>110.56</v>
      </c>
      <c r="X9" s="528">
        <v>0</v>
      </c>
      <c r="Y9" s="3" t="s">
        <v>2529</v>
      </c>
    </row>
    <row r="10" spans="1:25" x14ac:dyDescent="0.3">
      <c r="A10" s="10" t="s">
        <v>2525</v>
      </c>
      <c r="B10" s="10" t="s">
        <v>2534</v>
      </c>
      <c r="C10" s="10" t="s">
        <v>2564</v>
      </c>
      <c r="D10" s="10" t="s">
        <v>2535</v>
      </c>
      <c r="E10" s="529" t="s">
        <v>24</v>
      </c>
      <c r="F10" s="529">
        <v>30</v>
      </c>
      <c r="G10" s="529">
        <v>31</v>
      </c>
      <c r="H10" s="529">
        <v>171</v>
      </c>
      <c r="I10" s="529">
        <v>2.8</v>
      </c>
      <c r="J10" s="529">
        <v>100113</v>
      </c>
      <c r="K10" s="529" t="s">
        <v>2528</v>
      </c>
      <c r="L10" s="529">
        <v>39.08</v>
      </c>
      <c r="M10" s="491">
        <v>0.50060000000000004</v>
      </c>
      <c r="N10" s="528">
        <v>19.559999999999999</v>
      </c>
      <c r="P10" s="528">
        <v>83</v>
      </c>
      <c r="Q10" s="528">
        <v>85</v>
      </c>
      <c r="R10" s="529" t="s">
        <v>2568</v>
      </c>
      <c r="S10" s="529" t="s">
        <v>24</v>
      </c>
      <c r="T10" s="529">
        <v>171</v>
      </c>
      <c r="U10" s="529">
        <v>3.92</v>
      </c>
      <c r="V10" s="528">
        <v>102.56</v>
      </c>
      <c r="W10" s="528">
        <v>104.56</v>
      </c>
      <c r="X10" s="528">
        <v>0</v>
      </c>
      <c r="Y10" s="3" t="s">
        <v>2529</v>
      </c>
    </row>
    <row r="11" spans="1:25" x14ac:dyDescent="0.3">
      <c r="A11" s="10" t="s">
        <v>2525</v>
      </c>
      <c r="B11" s="10" t="s">
        <v>2536</v>
      </c>
      <c r="C11" s="10" t="s">
        <v>2564</v>
      </c>
      <c r="D11" s="10" t="s">
        <v>2537</v>
      </c>
      <c r="E11" s="529" t="s">
        <v>24</v>
      </c>
      <c r="F11" s="529">
        <v>42</v>
      </c>
      <c r="G11" s="529">
        <v>43</v>
      </c>
      <c r="H11" s="529">
        <v>171</v>
      </c>
      <c r="I11" s="529">
        <v>3.92</v>
      </c>
      <c r="J11" s="529">
        <v>100113</v>
      </c>
      <c r="K11" s="529" t="s">
        <v>2528</v>
      </c>
      <c r="L11" s="529">
        <v>39.08</v>
      </c>
      <c r="M11" s="491">
        <v>0.50060000000000004</v>
      </c>
      <c r="N11" s="528">
        <v>19.559999999999999</v>
      </c>
      <c r="P11" s="528">
        <v>89</v>
      </c>
      <c r="Q11" s="528">
        <v>91</v>
      </c>
      <c r="R11" s="529" t="s">
        <v>2569</v>
      </c>
      <c r="S11" s="529" t="s">
        <v>24</v>
      </c>
      <c r="T11" s="529">
        <v>171</v>
      </c>
      <c r="U11" s="529">
        <v>3.92</v>
      </c>
      <c r="V11" s="528">
        <v>108.56</v>
      </c>
      <c r="W11" s="528">
        <v>110.56</v>
      </c>
      <c r="X11" s="528">
        <v>0</v>
      </c>
      <c r="Y11" s="3" t="s">
        <v>2529</v>
      </c>
    </row>
    <row r="12" spans="1:25" x14ac:dyDescent="0.3">
      <c r="A12" s="10" t="s">
        <v>2525</v>
      </c>
      <c r="B12" s="10" t="s">
        <v>2538</v>
      </c>
      <c r="C12" s="10" t="s">
        <v>2564</v>
      </c>
      <c r="D12" s="10" t="s">
        <v>2539</v>
      </c>
      <c r="E12" s="529" t="s">
        <v>24</v>
      </c>
      <c r="F12" s="529">
        <v>42</v>
      </c>
      <c r="G12" s="529">
        <v>43</v>
      </c>
      <c r="H12" s="529">
        <v>171</v>
      </c>
      <c r="I12" s="529">
        <v>3.92</v>
      </c>
      <c r="J12" s="529">
        <v>100113</v>
      </c>
      <c r="K12" s="529" t="s">
        <v>2528</v>
      </c>
      <c r="L12" s="529">
        <v>39.08</v>
      </c>
      <c r="M12" s="491">
        <v>0.50060000000000004</v>
      </c>
      <c r="N12" s="528">
        <v>19.559999999999999</v>
      </c>
      <c r="P12" s="528">
        <v>91</v>
      </c>
      <c r="Q12" s="528">
        <v>93</v>
      </c>
      <c r="R12" s="529" t="s">
        <v>2570</v>
      </c>
      <c r="S12" s="529" t="s">
        <v>24</v>
      </c>
      <c r="T12" s="529">
        <v>171</v>
      </c>
      <c r="U12" s="529">
        <v>3.92</v>
      </c>
      <c r="V12" s="528">
        <v>110.56</v>
      </c>
      <c r="W12" s="528">
        <v>112.56</v>
      </c>
      <c r="X12" s="528">
        <v>0</v>
      </c>
      <c r="Y12" s="3" t="s">
        <v>2529</v>
      </c>
    </row>
    <row r="13" spans="1:25" x14ac:dyDescent="0.3">
      <c r="A13" s="10" t="s">
        <v>2525</v>
      </c>
      <c r="B13" s="10" t="s">
        <v>2540</v>
      </c>
      <c r="C13" s="10" t="s">
        <v>2564</v>
      </c>
      <c r="D13" s="10" t="s">
        <v>2541</v>
      </c>
      <c r="E13" s="529" t="s">
        <v>24</v>
      </c>
      <c r="F13" s="529">
        <v>42</v>
      </c>
      <c r="G13" s="529">
        <v>43</v>
      </c>
      <c r="H13" s="529">
        <v>171</v>
      </c>
      <c r="I13" s="529">
        <v>3.92</v>
      </c>
      <c r="J13" s="529">
        <v>100113</v>
      </c>
      <c r="K13" s="529" t="s">
        <v>2528</v>
      </c>
      <c r="L13" s="529">
        <v>39.08</v>
      </c>
      <c r="M13" s="491">
        <v>0.50060000000000004</v>
      </c>
      <c r="N13" s="528">
        <v>19.559999999999999</v>
      </c>
      <c r="P13" s="528">
        <v>89</v>
      </c>
      <c r="Q13" s="528">
        <v>91</v>
      </c>
      <c r="R13" s="529" t="s">
        <v>2571</v>
      </c>
      <c r="S13" s="529" t="s">
        <v>24</v>
      </c>
      <c r="T13" s="529">
        <v>171</v>
      </c>
      <c r="U13" s="529">
        <v>3.92</v>
      </c>
      <c r="V13" s="528">
        <v>108.56</v>
      </c>
      <c r="W13" s="528">
        <v>110.56</v>
      </c>
      <c r="X13" s="528">
        <v>0</v>
      </c>
      <c r="Y13" s="3" t="s">
        <v>2529</v>
      </c>
    </row>
    <row r="14" spans="1:25" x14ac:dyDescent="0.3">
      <c r="A14" s="10" t="s">
        <v>2525</v>
      </c>
      <c r="B14" s="10" t="s">
        <v>2542</v>
      </c>
      <c r="C14" s="10" t="s">
        <v>2564</v>
      </c>
      <c r="D14" s="10" t="s">
        <v>2543</v>
      </c>
      <c r="E14" s="529" t="s">
        <v>24</v>
      </c>
      <c r="F14" s="529">
        <v>42</v>
      </c>
      <c r="G14" s="529">
        <v>43</v>
      </c>
      <c r="H14" s="529">
        <v>171</v>
      </c>
      <c r="I14" s="529">
        <v>3.92</v>
      </c>
      <c r="J14" s="529">
        <v>100113</v>
      </c>
      <c r="K14" s="529" t="s">
        <v>2528</v>
      </c>
      <c r="L14" s="529">
        <v>39.08</v>
      </c>
      <c r="M14" s="491">
        <v>0.50060000000000004</v>
      </c>
      <c r="N14" s="528">
        <v>19.559999999999999</v>
      </c>
      <c r="P14" s="528">
        <v>89</v>
      </c>
      <c r="Q14" s="528">
        <v>91</v>
      </c>
      <c r="R14" s="529" t="s">
        <v>2572</v>
      </c>
      <c r="S14" s="529" t="s">
        <v>24</v>
      </c>
      <c r="T14" s="529">
        <v>171</v>
      </c>
      <c r="U14" s="529">
        <v>3.92</v>
      </c>
      <c r="V14" s="528">
        <v>108.56</v>
      </c>
      <c r="W14" s="528">
        <v>110.56</v>
      </c>
      <c r="X14" s="528">
        <v>0</v>
      </c>
      <c r="Y14" s="3" t="s">
        <v>2529</v>
      </c>
    </row>
    <row r="15" spans="1:25" x14ac:dyDescent="0.3">
      <c r="A15" s="10" t="s">
        <v>2525</v>
      </c>
      <c r="B15" s="10" t="s">
        <v>2544</v>
      </c>
      <c r="C15" s="10" t="s">
        <v>2564</v>
      </c>
      <c r="D15" s="10" t="s">
        <v>2545</v>
      </c>
      <c r="E15" s="529" t="s">
        <v>24</v>
      </c>
      <c r="F15" s="529">
        <v>42</v>
      </c>
      <c r="G15" s="529">
        <v>43</v>
      </c>
      <c r="H15" s="529">
        <v>171</v>
      </c>
      <c r="I15" s="529">
        <v>3.92</v>
      </c>
      <c r="J15" s="529">
        <v>100113</v>
      </c>
      <c r="K15" s="529" t="s">
        <v>2528</v>
      </c>
      <c r="L15" s="529">
        <v>39.08</v>
      </c>
      <c r="M15" s="491">
        <v>0.50060000000000004</v>
      </c>
      <c r="N15" s="528">
        <v>19.559999999999999</v>
      </c>
      <c r="P15" s="528">
        <v>89</v>
      </c>
      <c r="Q15" s="528">
        <v>91</v>
      </c>
      <c r="R15" s="529" t="s">
        <v>2573</v>
      </c>
      <c r="S15" s="529" t="s">
        <v>24</v>
      </c>
      <c r="T15" s="529">
        <v>171</v>
      </c>
      <c r="U15" s="529">
        <v>3.92</v>
      </c>
      <c r="V15" s="528">
        <v>108.56</v>
      </c>
      <c r="W15" s="528">
        <v>110.56</v>
      </c>
      <c r="X15" s="528">
        <v>0</v>
      </c>
      <c r="Y15" s="3" t="s">
        <v>2529</v>
      </c>
    </row>
    <row r="16" spans="1:25" x14ac:dyDescent="0.3">
      <c r="A16" s="10" t="s">
        <v>2525</v>
      </c>
      <c r="B16" s="10" t="s">
        <v>2546</v>
      </c>
      <c r="C16" s="10" t="s">
        <v>2564</v>
      </c>
      <c r="D16" s="10" t="s">
        <v>2547</v>
      </c>
      <c r="E16" s="529" t="s">
        <v>24</v>
      </c>
      <c r="F16" s="529">
        <v>42</v>
      </c>
      <c r="G16" s="529">
        <v>43</v>
      </c>
      <c r="H16" s="529">
        <v>171</v>
      </c>
      <c r="I16" s="529">
        <v>3.92</v>
      </c>
      <c r="J16" s="529">
        <v>100113</v>
      </c>
      <c r="K16" s="529" t="s">
        <v>2528</v>
      </c>
      <c r="L16" s="529">
        <v>39.08</v>
      </c>
      <c r="M16" s="491">
        <v>0.50060000000000004</v>
      </c>
      <c r="N16" s="528">
        <v>19.559999999999999</v>
      </c>
      <c r="P16" s="528">
        <v>89</v>
      </c>
      <c r="Q16" s="528">
        <v>91</v>
      </c>
      <c r="R16" s="529" t="s">
        <v>2574</v>
      </c>
      <c r="S16" s="529" t="s">
        <v>24</v>
      </c>
      <c r="T16" s="529">
        <v>171</v>
      </c>
      <c r="U16" s="529">
        <v>3.92</v>
      </c>
      <c r="V16" s="528">
        <v>108.56</v>
      </c>
      <c r="W16" s="528">
        <v>110.56</v>
      </c>
      <c r="X16" s="528">
        <v>0</v>
      </c>
      <c r="Y16" s="3" t="s">
        <v>2529</v>
      </c>
    </row>
    <row r="17" spans="1:25" x14ac:dyDescent="0.3">
      <c r="A17" s="10" t="s">
        <v>2525</v>
      </c>
      <c r="B17" s="10" t="s">
        <v>2575</v>
      </c>
      <c r="C17" s="10" t="s">
        <v>2564</v>
      </c>
      <c r="D17" s="10" t="s">
        <v>2576</v>
      </c>
      <c r="E17" s="529" t="s">
        <v>24</v>
      </c>
      <c r="F17" s="529">
        <v>15</v>
      </c>
      <c r="G17" s="529">
        <v>16</v>
      </c>
      <c r="H17" s="529">
        <v>96</v>
      </c>
      <c r="I17" s="529">
        <v>2.5</v>
      </c>
      <c r="J17" s="529">
        <v>100113</v>
      </c>
      <c r="K17" s="529" t="s">
        <v>2528</v>
      </c>
      <c r="L17" s="529">
        <v>14.32</v>
      </c>
      <c r="M17" s="491">
        <v>0.50060000000000004</v>
      </c>
      <c r="N17" s="528">
        <v>7.17</v>
      </c>
      <c r="P17" s="528">
        <v>45</v>
      </c>
      <c r="Q17" s="528">
        <v>47</v>
      </c>
      <c r="R17" s="529" t="s">
        <v>2577</v>
      </c>
      <c r="S17" s="529" t="s">
        <v>24</v>
      </c>
      <c r="T17" s="529">
        <v>96</v>
      </c>
      <c r="U17" s="529">
        <v>2.5</v>
      </c>
      <c r="V17" s="528">
        <v>52.17</v>
      </c>
      <c r="W17" s="528">
        <v>54.17</v>
      </c>
      <c r="X17" s="528">
        <v>0</v>
      </c>
      <c r="Y17" s="3" t="s">
        <v>2529</v>
      </c>
    </row>
  </sheetData>
  <protectedRanges>
    <protectedRange password="8F60" sqref="X6" name="Calculations_40"/>
  </protectedRanges>
  <mergeCells count="1">
    <mergeCell ref="P5:Q5"/>
  </mergeCells>
  <conditionalFormatting sqref="D1:D6">
    <cfRule type="duplicateValues" dxfId="99" priority="2"/>
  </conditionalFormatting>
  <conditionalFormatting sqref="S6">
    <cfRule type="duplicateValues" dxfId="98" priority="1"/>
  </conditionalFormatting>
  <conditionalFormatting sqref="E1:E6">
    <cfRule type="duplicateValues" dxfId="97" priority="3"/>
  </conditionalFormatting>
  <conditionalFormatting sqref="S1:S5 R1:R6">
    <cfRule type="duplicateValues" dxfId="96" priority="4"/>
  </conditionalFormatting>
  <pageMargins left="0.7" right="0.7" top="0.75" bottom="0.75" header="0.3" footer="0.3"/>
  <pageSetup orientation="portrait" horizontalDpi="300" verticalDpi="300"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rgb="FF00B050"/>
    <pageSetUpPr fitToPage="1"/>
  </sheetPr>
  <dimension ref="A1:AA13"/>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4" width="9.33203125" style="528"/>
    <col min="15" max="15" width="3.6640625" style="59" customWidth="1"/>
    <col min="16" max="16" width="17.6640625" style="528" customWidth="1"/>
    <col min="17" max="18" width="19.33203125" style="528" customWidth="1"/>
    <col min="19" max="19" width="14"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11" style="529" customWidth="1"/>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27.6" x14ac:dyDescent="0.3">
      <c r="A7" s="10" t="s">
        <v>2578</v>
      </c>
      <c r="B7" s="265" t="s">
        <v>2579</v>
      </c>
      <c r="C7" s="10" t="s">
        <v>2580</v>
      </c>
      <c r="D7" s="10">
        <v>12300</v>
      </c>
      <c r="E7" s="529" t="s">
        <v>24</v>
      </c>
      <c r="F7" s="529">
        <v>20</v>
      </c>
      <c r="G7" s="529">
        <v>21.5</v>
      </c>
      <c r="H7" s="529">
        <v>94</v>
      </c>
      <c r="I7" s="529">
        <v>3.4</v>
      </c>
      <c r="J7" s="529">
        <v>100193</v>
      </c>
      <c r="K7" s="73" t="s">
        <v>2581</v>
      </c>
      <c r="L7" s="529">
        <v>26</v>
      </c>
      <c r="M7" s="741">
        <v>1.3079000000000001</v>
      </c>
      <c r="N7" s="528">
        <v>34.01</v>
      </c>
      <c r="P7" s="528">
        <v>31</v>
      </c>
      <c r="Q7" s="528">
        <v>31</v>
      </c>
      <c r="R7" s="528">
        <v>31</v>
      </c>
      <c r="S7" s="529">
        <v>12011</v>
      </c>
      <c r="T7" s="529" t="s">
        <v>24</v>
      </c>
      <c r="U7" s="529">
        <v>94</v>
      </c>
      <c r="V7" s="529">
        <v>3.4</v>
      </c>
      <c r="W7" s="528">
        <v>79.400000000000006</v>
      </c>
      <c r="X7" s="528">
        <v>79.400000000000006</v>
      </c>
      <c r="Y7" s="528">
        <v>79.400000000000006</v>
      </c>
      <c r="Z7" s="528">
        <v>0</v>
      </c>
      <c r="AA7" s="529" t="s">
        <v>2582</v>
      </c>
    </row>
    <row r="8" spans="1:27" ht="55.2" x14ac:dyDescent="0.3">
      <c r="A8" s="10" t="s">
        <v>2578</v>
      </c>
      <c r="B8" s="265" t="s">
        <v>2583</v>
      </c>
      <c r="C8" s="10" t="s">
        <v>2580</v>
      </c>
      <c r="D8" s="10">
        <v>12302</v>
      </c>
      <c r="E8" s="529" t="s">
        <v>24</v>
      </c>
      <c r="F8" s="529">
        <v>40</v>
      </c>
      <c r="G8" s="529">
        <v>43</v>
      </c>
      <c r="H8" s="529">
        <v>256</v>
      </c>
      <c r="I8" s="529">
        <v>2.5</v>
      </c>
      <c r="J8" s="529">
        <v>100193</v>
      </c>
      <c r="K8" s="73" t="s">
        <v>2581</v>
      </c>
      <c r="L8" s="529">
        <v>64</v>
      </c>
      <c r="M8" s="741">
        <v>1.3079000000000001</v>
      </c>
      <c r="N8" s="528">
        <v>83.71</v>
      </c>
      <c r="P8" s="528">
        <v>80.400000000000006</v>
      </c>
      <c r="Q8" s="528">
        <v>80.400000000000006</v>
      </c>
      <c r="R8" s="528">
        <v>80.400000000000006</v>
      </c>
      <c r="S8" s="529">
        <v>12105</v>
      </c>
      <c r="T8" s="529" t="s">
        <v>24</v>
      </c>
      <c r="U8" s="529">
        <v>64</v>
      </c>
      <c r="V8" s="529">
        <v>2.5</v>
      </c>
      <c r="W8" s="528">
        <v>46.4</v>
      </c>
      <c r="X8" s="528">
        <v>46.4</v>
      </c>
      <c r="Y8" s="528">
        <v>46.4</v>
      </c>
      <c r="Z8" s="528">
        <v>0</v>
      </c>
      <c r="AA8" s="73" t="s">
        <v>2584</v>
      </c>
    </row>
    <row r="9" spans="1:27" ht="55.2" x14ac:dyDescent="0.3">
      <c r="A9" s="10" t="s">
        <v>2578</v>
      </c>
      <c r="B9" s="265" t="s">
        <v>2585</v>
      </c>
      <c r="C9" s="10" t="s">
        <v>2580</v>
      </c>
      <c r="D9" s="10">
        <v>12303</v>
      </c>
      <c r="E9" s="529" t="s">
        <v>24</v>
      </c>
      <c r="F9" s="529">
        <v>20</v>
      </c>
      <c r="G9" s="529">
        <v>21.5</v>
      </c>
      <c r="H9" s="529">
        <v>128</v>
      </c>
      <c r="I9" s="529">
        <v>2.5</v>
      </c>
      <c r="J9" s="529">
        <v>100193</v>
      </c>
      <c r="K9" s="73" t="s">
        <v>2581</v>
      </c>
      <c r="L9" s="529">
        <v>32</v>
      </c>
      <c r="M9" s="741">
        <v>1.3079000000000001</v>
      </c>
      <c r="N9" s="528">
        <v>41.85</v>
      </c>
      <c r="P9" s="528">
        <v>40.200000000000003</v>
      </c>
      <c r="Q9" s="528">
        <v>40.200000000000003</v>
      </c>
      <c r="R9" s="528">
        <v>40.200000000000003</v>
      </c>
      <c r="S9" s="529">
        <v>15006</v>
      </c>
      <c r="T9" s="529" t="s">
        <v>24</v>
      </c>
      <c r="U9" s="529">
        <v>64</v>
      </c>
      <c r="V9" s="529">
        <v>2.5</v>
      </c>
      <c r="W9" s="528">
        <v>46.4</v>
      </c>
      <c r="X9" s="528">
        <v>46.4</v>
      </c>
      <c r="Y9" s="528">
        <v>46.4</v>
      </c>
      <c r="Z9" s="528">
        <v>0</v>
      </c>
      <c r="AA9" s="73" t="s">
        <v>2586</v>
      </c>
    </row>
    <row r="10" spans="1:27" ht="27.6" x14ac:dyDescent="0.3">
      <c r="A10" s="10" t="s">
        <v>2578</v>
      </c>
      <c r="B10" s="265" t="s">
        <v>2587</v>
      </c>
      <c r="C10" s="10" t="s">
        <v>2580</v>
      </c>
      <c r="D10" s="10">
        <v>12305</v>
      </c>
      <c r="E10" s="529" t="s">
        <v>24</v>
      </c>
      <c r="F10" s="529">
        <v>20</v>
      </c>
      <c r="G10" s="529">
        <v>21.5</v>
      </c>
      <c r="H10" s="529">
        <v>80</v>
      </c>
      <c r="I10" s="529">
        <v>4</v>
      </c>
      <c r="J10" s="529">
        <v>100193</v>
      </c>
      <c r="K10" s="73" t="s">
        <v>2581</v>
      </c>
      <c r="L10" s="529">
        <v>22.8</v>
      </c>
      <c r="M10" s="741">
        <v>1.3079000000000001</v>
      </c>
      <c r="N10" s="528">
        <v>29.82</v>
      </c>
      <c r="P10" s="528">
        <v>31</v>
      </c>
      <c r="Q10" s="528">
        <v>31</v>
      </c>
      <c r="R10" s="528">
        <v>31</v>
      </c>
      <c r="S10" s="529">
        <v>12033</v>
      </c>
      <c r="T10" s="529" t="s">
        <v>24</v>
      </c>
      <c r="U10" s="529">
        <v>80</v>
      </c>
      <c r="V10" s="529">
        <v>4</v>
      </c>
      <c r="W10" s="528">
        <v>79.400000000000006</v>
      </c>
      <c r="X10" s="528">
        <v>79.400000000000006</v>
      </c>
      <c r="Y10" s="528">
        <v>79.400000000000006</v>
      </c>
      <c r="Z10" s="528">
        <v>0</v>
      </c>
      <c r="AA10" s="529" t="s">
        <v>2588</v>
      </c>
    </row>
    <row r="11" spans="1:27" ht="55.2" x14ac:dyDescent="0.3">
      <c r="A11" s="10" t="s">
        <v>2578</v>
      </c>
      <c r="B11" s="265" t="s">
        <v>2589</v>
      </c>
      <c r="C11" s="10" t="s">
        <v>2580</v>
      </c>
      <c r="D11" s="10">
        <v>12307</v>
      </c>
      <c r="E11" s="529" t="s">
        <v>24</v>
      </c>
      <c r="F11" s="529">
        <v>20</v>
      </c>
      <c r="G11" s="529">
        <v>21.5</v>
      </c>
      <c r="H11" s="529">
        <v>80</v>
      </c>
      <c r="I11" s="529">
        <v>4</v>
      </c>
      <c r="J11" s="529">
        <v>100193</v>
      </c>
      <c r="K11" s="73" t="s">
        <v>2581</v>
      </c>
      <c r="L11" s="529">
        <v>22.8</v>
      </c>
      <c r="M11" s="741">
        <v>1.3079000000000001</v>
      </c>
      <c r="N11" s="528">
        <v>29.82</v>
      </c>
      <c r="P11" s="528">
        <v>33</v>
      </c>
      <c r="Q11" s="528">
        <v>33</v>
      </c>
      <c r="R11" s="528">
        <v>33</v>
      </c>
      <c r="S11" s="529">
        <v>12013</v>
      </c>
      <c r="T11" s="529" t="s">
        <v>24</v>
      </c>
      <c r="U11" s="529">
        <v>40</v>
      </c>
      <c r="V11" s="529">
        <v>4</v>
      </c>
      <c r="W11" s="528">
        <v>40.700000000000003</v>
      </c>
      <c r="X11" s="528">
        <v>40.700000000000003</v>
      </c>
      <c r="Y11" s="528">
        <v>40.700000000000003</v>
      </c>
      <c r="Z11" s="528">
        <v>0</v>
      </c>
      <c r="AA11" s="73" t="s">
        <v>2590</v>
      </c>
    </row>
    <row r="12" spans="1:27" ht="27.6" x14ac:dyDescent="0.3">
      <c r="A12" s="10" t="s">
        <v>2578</v>
      </c>
      <c r="B12" s="265" t="s">
        <v>2591</v>
      </c>
      <c r="C12" s="10" t="s">
        <v>2592</v>
      </c>
      <c r="D12" s="10">
        <v>16300</v>
      </c>
      <c r="E12" s="529" t="s">
        <v>24</v>
      </c>
      <c r="F12" s="529">
        <v>20</v>
      </c>
      <c r="G12" s="529">
        <v>21.1</v>
      </c>
      <c r="H12" s="529">
        <v>84</v>
      </c>
      <c r="I12" s="529">
        <v>3.75</v>
      </c>
      <c r="J12" s="529">
        <v>100883</v>
      </c>
      <c r="K12" s="73" t="s">
        <v>2593</v>
      </c>
      <c r="L12" s="529">
        <v>22</v>
      </c>
      <c r="M12" s="741">
        <v>1.6457999999999999</v>
      </c>
      <c r="N12" s="528">
        <v>36.21</v>
      </c>
      <c r="P12" s="528">
        <v>34</v>
      </c>
      <c r="Q12" s="528">
        <v>34</v>
      </c>
      <c r="R12" s="528">
        <v>34</v>
      </c>
      <c r="S12" s="529">
        <v>16250</v>
      </c>
      <c r="T12" s="529" t="s">
        <v>24</v>
      </c>
      <c r="U12" s="529">
        <v>84</v>
      </c>
      <c r="V12" s="529">
        <v>3.75</v>
      </c>
      <c r="W12" s="528">
        <v>83.6</v>
      </c>
      <c r="X12" s="528">
        <v>83.6</v>
      </c>
      <c r="Y12" s="528">
        <v>83.6</v>
      </c>
      <c r="Z12" s="528">
        <v>0</v>
      </c>
      <c r="AA12" s="529" t="s">
        <v>2582</v>
      </c>
    </row>
    <row r="13" spans="1:27" ht="27.6" x14ac:dyDescent="0.3">
      <c r="A13" s="10" t="s">
        <v>2578</v>
      </c>
      <c r="B13" s="265" t="s">
        <v>2594</v>
      </c>
      <c r="C13" s="10" t="s">
        <v>2592</v>
      </c>
      <c r="D13" s="10">
        <v>16303</v>
      </c>
      <c r="E13" s="529" t="s">
        <v>24</v>
      </c>
      <c r="F13" s="529">
        <v>20</v>
      </c>
      <c r="G13" s="529">
        <v>21.1</v>
      </c>
      <c r="H13" s="529">
        <v>128</v>
      </c>
      <c r="I13" s="529">
        <v>2.5</v>
      </c>
      <c r="J13" s="529">
        <v>100883</v>
      </c>
      <c r="K13" s="73" t="s">
        <v>2593</v>
      </c>
      <c r="L13" s="529">
        <v>32</v>
      </c>
      <c r="M13" s="741">
        <v>1.6457999999999999</v>
      </c>
      <c r="N13" s="528">
        <v>52.67</v>
      </c>
      <c r="P13" s="528">
        <v>41.2</v>
      </c>
      <c r="Q13" s="528">
        <v>41.2</v>
      </c>
      <c r="R13" s="528">
        <v>41.2</v>
      </c>
      <c r="S13" s="529">
        <v>16006</v>
      </c>
      <c r="T13" s="529" t="s">
        <v>24</v>
      </c>
      <c r="U13" s="529">
        <v>128</v>
      </c>
      <c r="V13" s="529">
        <v>2.5</v>
      </c>
      <c r="W13" s="528">
        <v>92.8</v>
      </c>
      <c r="X13" s="528">
        <v>92.8</v>
      </c>
      <c r="Y13" s="528">
        <v>92.8</v>
      </c>
      <c r="Z13" s="528">
        <v>0</v>
      </c>
      <c r="AA13" s="529" t="s">
        <v>2582</v>
      </c>
    </row>
  </sheetData>
  <protectedRanges>
    <protectedRange password="8F60" sqref="Z6" name="Calculations_40"/>
  </protectedRanges>
  <mergeCells count="1">
    <mergeCell ref="P5:Q5"/>
  </mergeCells>
  <conditionalFormatting sqref="D1:D6">
    <cfRule type="duplicateValues" dxfId="95" priority="2"/>
  </conditionalFormatting>
  <conditionalFormatting sqref="T6">
    <cfRule type="duplicateValues" dxfId="94" priority="1"/>
  </conditionalFormatting>
  <conditionalFormatting sqref="E1:E6">
    <cfRule type="duplicateValues" dxfId="93" priority="3"/>
  </conditionalFormatting>
  <conditionalFormatting sqref="T1:T5 S1:S6">
    <cfRule type="duplicateValues" dxfId="92" priority="4"/>
  </conditionalFormatting>
  <pageMargins left="0.7" right="0.7" top="0.75" bottom="0.75" header="0.3" footer="0.3"/>
  <pageSetup scale="34"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T770"/>
  <sheetViews>
    <sheetView zoomScale="110" zoomScaleNormal="11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4.6640625" style="10" customWidth="1"/>
    <col min="4" max="6" width="10.33203125" style="199" bestFit="1" customWidth="1"/>
    <col min="7" max="7" width="8.44140625" style="199" bestFit="1" customWidth="1"/>
    <col min="8" max="8" width="7.44140625" style="199" bestFit="1" customWidth="1"/>
    <col min="9" max="9" width="9.33203125" style="199"/>
    <col min="10" max="10" width="22" style="199" bestFit="1" customWidth="1"/>
    <col min="11" max="11" width="19.6640625" style="199" customWidth="1"/>
    <col min="12" max="12" width="19.6640625" style="204" customWidth="1"/>
    <col min="13" max="13" width="19.6640625" style="199" customWidth="1"/>
    <col min="14" max="14" width="10.33203125" style="58" bestFit="1" customWidth="1"/>
    <col min="15" max="15" width="8.5546875" style="200" bestFit="1" customWidth="1"/>
    <col min="16" max="16" width="10" style="200" bestFit="1" customWidth="1"/>
    <col min="17" max="17" width="3" style="59" customWidth="1"/>
    <col min="18" max="18" width="16" style="200" bestFit="1" customWidth="1"/>
    <col min="19" max="19" width="15.6640625" style="200" bestFit="1" customWidth="1"/>
    <col min="20" max="20" width="6.5546875" style="19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251</v>
      </c>
      <c r="L6" s="16" t="s">
        <v>252</v>
      </c>
      <c r="M6" s="15" t="s">
        <v>31</v>
      </c>
      <c r="N6" s="24" t="s">
        <v>28</v>
      </c>
      <c r="O6" s="20" t="s">
        <v>12</v>
      </c>
      <c r="P6" s="20" t="s">
        <v>13</v>
      </c>
      <c r="Q6" s="19"/>
      <c r="R6" s="20" t="s">
        <v>16</v>
      </c>
      <c r="S6" s="22" t="s">
        <v>17</v>
      </c>
      <c r="T6" s="15" t="s">
        <v>7</v>
      </c>
    </row>
    <row r="7" spans="1:20" x14ac:dyDescent="0.3">
      <c r="A7" s="10" t="s">
        <v>21</v>
      </c>
      <c r="B7" s="10" t="s">
        <v>22</v>
      </c>
      <c r="C7" s="208">
        <v>12345</v>
      </c>
      <c r="D7" s="199" t="s">
        <v>24</v>
      </c>
      <c r="E7" s="199">
        <v>13.2</v>
      </c>
      <c r="F7" s="199">
        <v>14.75</v>
      </c>
      <c r="G7" s="199">
        <v>50</v>
      </c>
      <c r="H7" s="199">
        <v>4.25</v>
      </c>
      <c r="I7" s="199">
        <v>100054</v>
      </c>
      <c r="J7" s="199" t="s">
        <v>25</v>
      </c>
      <c r="K7" s="200">
        <v>119</v>
      </c>
      <c r="L7" s="200">
        <v>117</v>
      </c>
      <c r="M7" s="200">
        <v>120</v>
      </c>
      <c r="N7" s="58">
        <v>45</v>
      </c>
      <c r="O7" s="200">
        <v>2</v>
      </c>
      <c r="P7" s="200">
        <v>90</v>
      </c>
      <c r="R7" s="200">
        <v>90</v>
      </c>
      <c r="S7" s="200">
        <v>0</v>
      </c>
    </row>
    <row r="8" spans="1:20" x14ac:dyDescent="0.3">
      <c r="C8" s="208"/>
      <c r="I8" s="199">
        <v>100036</v>
      </c>
      <c r="J8" s="199" t="s">
        <v>75</v>
      </c>
      <c r="K8" s="200"/>
      <c r="L8" s="200"/>
      <c r="M8" s="200"/>
      <c r="N8" s="58">
        <v>1</v>
      </c>
      <c r="O8" s="200">
        <v>1.5</v>
      </c>
      <c r="P8" s="200">
        <v>1.5</v>
      </c>
      <c r="R8" s="200">
        <v>1.5</v>
      </c>
      <c r="S8" s="200">
        <v>0</v>
      </c>
    </row>
    <row r="9" spans="1:20" x14ac:dyDescent="0.3">
      <c r="C9" s="208"/>
      <c r="L9" s="199"/>
    </row>
    <row r="10" spans="1:20" x14ac:dyDescent="0.3">
      <c r="A10" s="10" t="s">
        <v>253</v>
      </c>
      <c r="B10" s="209" t="s">
        <v>254</v>
      </c>
      <c r="C10" s="208">
        <v>68582</v>
      </c>
      <c r="D10" s="199" t="s">
        <v>24</v>
      </c>
      <c r="E10" s="199">
        <v>23.09</v>
      </c>
      <c r="F10" s="210">
        <v>26.78</v>
      </c>
      <c r="G10" s="199">
        <v>72</v>
      </c>
      <c r="H10" s="199">
        <v>5.13</v>
      </c>
      <c r="I10" s="211">
        <v>110244</v>
      </c>
      <c r="J10" s="209" t="s">
        <v>255</v>
      </c>
      <c r="K10" s="212">
        <v>62.07</v>
      </c>
      <c r="L10" s="199" t="s">
        <v>256</v>
      </c>
      <c r="M10" s="199" t="s">
        <v>256</v>
      </c>
      <c r="N10" s="210">
        <v>7.23</v>
      </c>
      <c r="O10" s="200">
        <v>1.6629</v>
      </c>
      <c r="P10" s="200">
        <v>12.02</v>
      </c>
      <c r="R10" s="200">
        <f>N10*O10</f>
        <v>12.022767000000002</v>
      </c>
    </row>
    <row r="11" spans="1:20" x14ac:dyDescent="0.3">
      <c r="C11" s="208"/>
      <c r="F11" s="210"/>
      <c r="I11" s="211">
        <v>100418</v>
      </c>
      <c r="J11" s="213" t="s">
        <v>257</v>
      </c>
      <c r="K11" s="212"/>
      <c r="L11" s="199"/>
      <c r="N11" s="210">
        <v>6.31</v>
      </c>
      <c r="O11" s="200">
        <v>0.19139999999999999</v>
      </c>
      <c r="P11" s="200">
        <v>1.21</v>
      </c>
      <c r="R11" s="200">
        <f t="shared" ref="R11:R74" si="0">N11*O11</f>
        <v>1.2077339999999999</v>
      </c>
    </row>
    <row r="12" spans="1:20" x14ac:dyDescent="0.3">
      <c r="C12" s="208"/>
      <c r="F12" s="210"/>
      <c r="I12" s="211">
        <v>100332</v>
      </c>
      <c r="J12" s="214" t="s">
        <v>258</v>
      </c>
      <c r="K12" s="212"/>
      <c r="L12" s="199"/>
      <c r="N12" s="210">
        <v>1.1299999999999999</v>
      </c>
      <c r="O12" s="200">
        <v>0.46860000000000002</v>
      </c>
      <c r="P12" s="200">
        <v>0.53</v>
      </c>
      <c r="R12" s="200">
        <f t="shared" si="0"/>
        <v>0.52951799999999993</v>
      </c>
    </row>
    <row r="13" spans="1:20" x14ac:dyDescent="0.3">
      <c r="C13" s="208"/>
      <c r="F13" s="210"/>
      <c r="L13" s="199"/>
      <c r="Q13" s="215"/>
    </row>
    <row r="14" spans="1:20" x14ac:dyDescent="0.3">
      <c r="A14" s="10" t="s">
        <v>253</v>
      </c>
      <c r="B14" s="209" t="s">
        <v>259</v>
      </c>
      <c r="C14" s="208">
        <v>68586</v>
      </c>
      <c r="D14" s="199" t="s">
        <v>24</v>
      </c>
      <c r="E14" s="199">
        <v>23.09</v>
      </c>
      <c r="F14" s="210">
        <v>26.78</v>
      </c>
      <c r="G14" s="199">
        <v>72</v>
      </c>
      <c r="H14" s="199">
        <v>5.13</v>
      </c>
      <c r="I14" s="211">
        <v>110244</v>
      </c>
      <c r="J14" s="209" t="s">
        <v>255</v>
      </c>
      <c r="K14" s="204">
        <v>60.74</v>
      </c>
      <c r="L14" s="199" t="s">
        <v>256</v>
      </c>
      <c r="M14" s="199" t="s">
        <v>256</v>
      </c>
      <c r="N14" s="210">
        <v>9</v>
      </c>
      <c r="O14" s="216">
        <v>1.6629</v>
      </c>
      <c r="P14" s="216">
        <f t="shared" ref="P14:P16" si="1">N14*O14</f>
        <v>14.966100000000001</v>
      </c>
      <c r="Q14" s="215"/>
      <c r="R14" s="200">
        <f t="shared" si="0"/>
        <v>14.966100000000001</v>
      </c>
    </row>
    <row r="15" spans="1:20" x14ac:dyDescent="0.3">
      <c r="C15" s="208"/>
      <c r="F15" s="210"/>
      <c r="I15" s="211">
        <v>100418</v>
      </c>
      <c r="J15" s="213" t="s">
        <v>257</v>
      </c>
      <c r="K15" s="204"/>
      <c r="L15" s="199"/>
      <c r="N15" s="210">
        <v>6.31</v>
      </c>
      <c r="O15" s="216">
        <v>0.19139999999999999</v>
      </c>
      <c r="P15" s="216">
        <f t="shared" si="1"/>
        <v>1.2077339999999999</v>
      </c>
      <c r="Q15" s="215"/>
      <c r="R15" s="200">
        <f t="shared" si="0"/>
        <v>1.2077339999999999</v>
      </c>
    </row>
    <row r="16" spans="1:20" x14ac:dyDescent="0.3">
      <c r="C16" s="208"/>
      <c r="F16" s="210"/>
      <c r="I16" s="211">
        <v>100332</v>
      </c>
      <c r="J16" s="214" t="s">
        <v>258</v>
      </c>
      <c r="K16" s="204"/>
      <c r="L16" s="199"/>
      <c r="N16" s="210">
        <v>1.1299999999999999</v>
      </c>
      <c r="O16" s="216">
        <v>0.46860000000000002</v>
      </c>
      <c r="P16" s="216">
        <f t="shared" si="1"/>
        <v>0.52951799999999993</v>
      </c>
      <c r="Q16" s="215"/>
      <c r="R16" s="200">
        <f t="shared" si="0"/>
        <v>0.52951799999999993</v>
      </c>
    </row>
    <row r="17" spans="1:18" x14ac:dyDescent="0.3">
      <c r="C17" s="208"/>
      <c r="F17" s="210"/>
      <c r="K17" s="204"/>
      <c r="L17" s="199"/>
      <c r="Q17" s="215"/>
    </row>
    <row r="18" spans="1:18" x14ac:dyDescent="0.3">
      <c r="A18" s="10" t="s">
        <v>253</v>
      </c>
      <c r="B18" s="209" t="s">
        <v>260</v>
      </c>
      <c r="C18" s="208">
        <v>68591</v>
      </c>
      <c r="D18" s="199" t="s">
        <v>24</v>
      </c>
      <c r="E18" s="199">
        <v>23.09</v>
      </c>
      <c r="F18" s="210">
        <v>25.69</v>
      </c>
      <c r="G18" s="199">
        <v>72</v>
      </c>
      <c r="H18" s="199">
        <v>5.13</v>
      </c>
      <c r="I18" s="211">
        <v>110244</v>
      </c>
      <c r="J18" s="209" t="s">
        <v>255</v>
      </c>
      <c r="K18" s="204">
        <v>57.09</v>
      </c>
      <c r="L18" s="199" t="s">
        <v>256</v>
      </c>
      <c r="M18" s="199" t="s">
        <v>256</v>
      </c>
      <c r="N18" s="210">
        <v>9</v>
      </c>
      <c r="O18" s="216">
        <v>1.6629</v>
      </c>
      <c r="P18" s="216">
        <f t="shared" ref="P18:P20" si="2">N18*O18</f>
        <v>14.966100000000001</v>
      </c>
      <c r="Q18" s="215"/>
      <c r="R18" s="200">
        <f t="shared" si="0"/>
        <v>14.966100000000001</v>
      </c>
    </row>
    <row r="19" spans="1:18" x14ac:dyDescent="0.3">
      <c r="C19" s="208"/>
      <c r="F19" s="210"/>
      <c r="I19" s="211">
        <v>100418</v>
      </c>
      <c r="J19" s="213" t="s">
        <v>257</v>
      </c>
      <c r="K19" s="204"/>
      <c r="L19" s="199"/>
      <c r="N19" s="210">
        <v>6.31</v>
      </c>
      <c r="O19" s="216">
        <v>0.19139999999999999</v>
      </c>
      <c r="P19" s="216">
        <f t="shared" si="2"/>
        <v>1.2077339999999999</v>
      </c>
      <c r="Q19" s="215"/>
      <c r="R19" s="200">
        <f t="shared" si="0"/>
        <v>1.2077339999999999</v>
      </c>
    </row>
    <row r="20" spans="1:18" x14ac:dyDescent="0.3">
      <c r="C20" s="208"/>
      <c r="F20" s="210"/>
      <c r="I20" s="211">
        <v>100332</v>
      </c>
      <c r="J20" s="214" t="s">
        <v>258</v>
      </c>
      <c r="K20" s="204"/>
      <c r="L20" s="199"/>
      <c r="N20" s="210">
        <v>1.1299999999999999</v>
      </c>
      <c r="O20" s="216">
        <v>0.46860000000000002</v>
      </c>
      <c r="P20" s="216">
        <f t="shared" si="2"/>
        <v>0.52951799999999993</v>
      </c>
      <c r="Q20" s="215"/>
      <c r="R20" s="200">
        <f t="shared" si="0"/>
        <v>0.52951799999999993</v>
      </c>
    </row>
    <row r="21" spans="1:18" x14ac:dyDescent="0.3">
      <c r="C21" s="208"/>
      <c r="F21" s="210"/>
      <c r="K21" s="204"/>
      <c r="L21" s="199"/>
      <c r="Q21" s="215"/>
    </row>
    <row r="22" spans="1:18" x14ac:dyDescent="0.3">
      <c r="A22" s="10" t="s">
        <v>253</v>
      </c>
      <c r="B22" s="209" t="s">
        <v>261</v>
      </c>
      <c r="C22" s="208">
        <v>68592</v>
      </c>
      <c r="D22" s="199" t="s">
        <v>24</v>
      </c>
      <c r="E22" s="199">
        <v>23.09</v>
      </c>
      <c r="F22" s="210">
        <v>25.69</v>
      </c>
      <c r="G22" s="199">
        <v>72</v>
      </c>
      <c r="H22" s="199">
        <v>5.13</v>
      </c>
      <c r="I22" s="211">
        <v>110244</v>
      </c>
      <c r="J22" s="209" t="s">
        <v>255</v>
      </c>
      <c r="K22" s="204">
        <v>58.42</v>
      </c>
      <c r="L22" s="199" t="s">
        <v>256</v>
      </c>
      <c r="M22" s="199" t="s">
        <v>256</v>
      </c>
      <c r="N22" s="210">
        <v>7.23</v>
      </c>
      <c r="O22" s="216">
        <v>1.6629</v>
      </c>
      <c r="P22" s="216">
        <f t="shared" ref="P22:P24" si="3">N22*O22</f>
        <v>12.022767000000002</v>
      </c>
      <c r="Q22" s="215"/>
      <c r="R22" s="200">
        <f t="shared" si="0"/>
        <v>12.022767000000002</v>
      </c>
    </row>
    <row r="23" spans="1:18" x14ac:dyDescent="0.3">
      <c r="C23" s="208"/>
      <c r="F23" s="210"/>
      <c r="I23" s="211">
        <v>100418</v>
      </c>
      <c r="J23" s="213" t="s">
        <v>257</v>
      </c>
      <c r="K23" s="204"/>
      <c r="L23" s="199"/>
      <c r="N23" s="210">
        <v>6.31</v>
      </c>
      <c r="O23" s="216">
        <v>0.19139999999999999</v>
      </c>
      <c r="P23" s="216">
        <f t="shared" si="3"/>
        <v>1.2077339999999999</v>
      </c>
      <c r="Q23" s="215"/>
      <c r="R23" s="200">
        <f t="shared" si="0"/>
        <v>1.2077339999999999</v>
      </c>
    </row>
    <row r="24" spans="1:18" x14ac:dyDescent="0.3">
      <c r="C24" s="208"/>
      <c r="F24" s="210"/>
      <c r="I24" s="211">
        <v>100332</v>
      </c>
      <c r="J24" s="214" t="s">
        <v>258</v>
      </c>
      <c r="K24" s="204"/>
      <c r="L24" s="199"/>
      <c r="N24" s="210">
        <v>1.1299999999999999</v>
      </c>
      <c r="O24" s="216">
        <v>0.46860000000000002</v>
      </c>
      <c r="P24" s="216">
        <f t="shared" si="3"/>
        <v>0.52951799999999993</v>
      </c>
      <c r="Q24" s="215"/>
      <c r="R24" s="200">
        <f t="shared" si="0"/>
        <v>0.52951799999999993</v>
      </c>
    </row>
    <row r="25" spans="1:18" x14ac:dyDescent="0.3">
      <c r="C25" s="208"/>
      <c r="F25" s="210"/>
      <c r="K25" s="204"/>
      <c r="L25" s="199"/>
      <c r="Q25" s="215"/>
    </row>
    <row r="26" spans="1:18" x14ac:dyDescent="0.3">
      <c r="A26" s="10" t="s">
        <v>253</v>
      </c>
      <c r="B26" s="209" t="s">
        <v>262</v>
      </c>
      <c r="C26" s="208">
        <v>68594</v>
      </c>
      <c r="D26" s="199" t="s">
        <v>24</v>
      </c>
      <c r="E26" s="199">
        <v>18.68</v>
      </c>
      <c r="F26" s="210">
        <v>21.67</v>
      </c>
      <c r="G26" s="199">
        <v>72</v>
      </c>
      <c r="H26" s="199">
        <v>4.1500000000000004</v>
      </c>
      <c r="I26" s="211">
        <v>110244</v>
      </c>
      <c r="J26" s="209" t="s">
        <v>255</v>
      </c>
      <c r="K26" s="204">
        <v>53.14</v>
      </c>
      <c r="L26" s="199" t="s">
        <v>256</v>
      </c>
      <c r="M26" s="199" t="s">
        <v>256</v>
      </c>
      <c r="N26" s="210">
        <v>4.5</v>
      </c>
      <c r="O26" s="216">
        <v>1.6629</v>
      </c>
      <c r="P26" s="216">
        <f t="shared" ref="P26:P28" si="4">N26*O26</f>
        <v>7.4830500000000004</v>
      </c>
      <c r="Q26" s="215"/>
      <c r="R26" s="200">
        <f t="shared" si="0"/>
        <v>7.4830500000000004</v>
      </c>
    </row>
    <row r="27" spans="1:18" x14ac:dyDescent="0.3">
      <c r="C27" s="208"/>
      <c r="F27" s="210"/>
      <c r="I27" s="211">
        <v>100418</v>
      </c>
      <c r="J27" s="213" t="s">
        <v>257</v>
      </c>
      <c r="K27" s="204"/>
      <c r="L27" s="199"/>
      <c r="N27" s="210">
        <v>4.84</v>
      </c>
      <c r="O27" s="216">
        <v>0.19139999999999999</v>
      </c>
      <c r="P27" s="216">
        <f t="shared" si="4"/>
        <v>0.92637599999999987</v>
      </c>
      <c r="Q27" s="215"/>
      <c r="R27" s="200">
        <f t="shared" si="0"/>
        <v>0.92637599999999987</v>
      </c>
    </row>
    <row r="28" spans="1:18" x14ac:dyDescent="0.3">
      <c r="C28" s="208"/>
      <c r="F28" s="210"/>
      <c r="I28" s="211">
        <v>100332</v>
      </c>
      <c r="J28" s="214" t="s">
        <v>258</v>
      </c>
      <c r="K28" s="204"/>
      <c r="L28" s="199"/>
      <c r="N28" s="210">
        <v>1.23</v>
      </c>
      <c r="O28" s="216">
        <v>0.46860000000000002</v>
      </c>
      <c r="P28" s="216">
        <f t="shared" si="4"/>
        <v>0.57637800000000006</v>
      </c>
      <c r="Q28" s="215"/>
      <c r="R28" s="200">
        <f t="shared" si="0"/>
        <v>0.57637800000000006</v>
      </c>
    </row>
    <row r="29" spans="1:18" x14ac:dyDescent="0.3">
      <c r="C29" s="208"/>
      <c r="F29" s="210"/>
      <c r="K29" s="204"/>
      <c r="L29" s="199"/>
      <c r="Q29" s="215"/>
    </row>
    <row r="30" spans="1:18" x14ac:dyDescent="0.3">
      <c r="A30" s="10" t="s">
        <v>253</v>
      </c>
      <c r="B30" s="209" t="s">
        <v>263</v>
      </c>
      <c r="C30" s="208">
        <v>68612</v>
      </c>
      <c r="D30" s="199" t="s">
        <v>24</v>
      </c>
      <c r="E30" s="199">
        <v>23.97</v>
      </c>
      <c r="F30" s="210">
        <v>26.96</v>
      </c>
      <c r="G30" s="199">
        <v>72</v>
      </c>
      <c r="H30" s="199">
        <v>5.32</v>
      </c>
      <c r="I30" s="211">
        <v>110244</v>
      </c>
      <c r="J30" s="209" t="s">
        <v>255</v>
      </c>
      <c r="K30" s="204">
        <v>62.15</v>
      </c>
      <c r="L30" s="199" t="s">
        <v>256</v>
      </c>
      <c r="M30" s="199" t="s">
        <v>256</v>
      </c>
      <c r="N30" s="210">
        <v>5.86</v>
      </c>
      <c r="O30" s="216">
        <v>1.6629</v>
      </c>
      <c r="P30" s="216">
        <f t="shared" ref="P30:P32" si="5">N30*O30</f>
        <v>9.7445940000000011</v>
      </c>
      <c r="Q30" s="215"/>
      <c r="R30" s="200">
        <f t="shared" si="0"/>
        <v>9.7445940000000011</v>
      </c>
    </row>
    <row r="31" spans="1:18" x14ac:dyDescent="0.3">
      <c r="C31" s="208"/>
      <c r="F31" s="210"/>
      <c r="I31" s="211">
        <v>100418</v>
      </c>
      <c r="J31" s="213" t="s">
        <v>257</v>
      </c>
      <c r="K31" s="204"/>
      <c r="L31" s="199"/>
      <c r="N31" s="210">
        <v>5.88</v>
      </c>
      <c r="O31" s="216">
        <v>0.19139999999999999</v>
      </c>
      <c r="P31" s="216">
        <f t="shared" si="5"/>
        <v>1.125432</v>
      </c>
      <c r="Q31" s="215"/>
      <c r="R31" s="200">
        <f t="shared" si="0"/>
        <v>1.125432</v>
      </c>
    </row>
    <row r="32" spans="1:18" x14ac:dyDescent="0.3">
      <c r="C32" s="208"/>
      <c r="F32" s="210"/>
      <c r="I32" s="211">
        <v>100332</v>
      </c>
      <c r="J32" s="214" t="s">
        <v>258</v>
      </c>
      <c r="K32" s="204"/>
      <c r="L32" s="199"/>
      <c r="N32" s="210">
        <v>1.23</v>
      </c>
      <c r="O32" s="216">
        <v>0.46860000000000002</v>
      </c>
      <c r="P32" s="216">
        <f t="shared" si="5"/>
        <v>0.57637800000000006</v>
      </c>
      <c r="Q32" s="215"/>
      <c r="R32" s="200">
        <f t="shared" si="0"/>
        <v>0.57637800000000006</v>
      </c>
    </row>
    <row r="33" spans="1:18" x14ac:dyDescent="0.3">
      <c r="C33" s="208"/>
      <c r="F33" s="210"/>
      <c r="K33" s="204"/>
      <c r="L33" s="199"/>
      <c r="Q33" s="215"/>
    </row>
    <row r="34" spans="1:18" x14ac:dyDescent="0.3">
      <c r="A34" s="10" t="s">
        <v>253</v>
      </c>
      <c r="B34" s="209" t="s">
        <v>264</v>
      </c>
      <c r="C34" s="208">
        <v>73142</v>
      </c>
      <c r="D34" s="199" t="s">
        <v>24</v>
      </c>
      <c r="E34" s="199">
        <v>24.34</v>
      </c>
      <c r="F34" s="210">
        <v>27.42</v>
      </c>
      <c r="G34" s="199">
        <v>72</v>
      </c>
      <c r="H34" s="199">
        <v>5.41</v>
      </c>
      <c r="I34" s="211">
        <v>110244</v>
      </c>
      <c r="J34" s="209" t="s">
        <v>255</v>
      </c>
      <c r="K34" s="204">
        <v>54.48</v>
      </c>
      <c r="L34" s="199" t="s">
        <v>256</v>
      </c>
      <c r="M34" s="199" t="s">
        <v>256</v>
      </c>
      <c r="N34" s="210">
        <v>9</v>
      </c>
      <c r="O34" s="216">
        <v>1.6629</v>
      </c>
      <c r="P34" s="216">
        <f t="shared" ref="P34:P36" si="6">N34*O34</f>
        <v>14.966100000000001</v>
      </c>
      <c r="Q34" s="215"/>
      <c r="R34" s="200">
        <f t="shared" si="0"/>
        <v>14.966100000000001</v>
      </c>
    </row>
    <row r="35" spans="1:18" x14ac:dyDescent="0.3">
      <c r="C35" s="208"/>
      <c r="F35" s="210"/>
      <c r="I35" s="211">
        <v>100418</v>
      </c>
      <c r="J35" s="213" t="s">
        <v>257</v>
      </c>
      <c r="K35" s="204"/>
      <c r="L35" s="199"/>
      <c r="N35" s="210">
        <v>7.63</v>
      </c>
      <c r="O35" s="216">
        <v>0.19139999999999999</v>
      </c>
      <c r="P35" s="216">
        <f t="shared" si="6"/>
        <v>1.4603819999999998</v>
      </c>
      <c r="Q35" s="215"/>
      <c r="R35" s="200">
        <f t="shared" si="0"/>
        <v>1.4603819999999998</v>
      </c>
    </row>
    <row r="36" spans="1:18" x14ac:dyDescent="0.3">
      <c r="C36" s="208"/>
      <c r="F36" s="210"/>
      <c r="I36" s="211">
        <v>100332</v>
      </c>
      <c r="J36" s="214" t="s">
        <v>258</v>
      </c>
      <c r="K36" s="204"/>
      <c r="L36" s="199"/>
      <c r="N36" s="210">
        <v>1.1200000000000001</v>
      </c>
      <c r="O36" s="216">
        <v>0.46860000000000002</v>
      </c>
      <c r="P36" s="216">
        <f t="shared" si="6"/>
        <v>0.52483200000000008</v>
      </c>
      <c r="Q36" s="215"/>
      <c r="R36" s="200">
        <f t="shared" si="0"/>
        <v>0.52483200000000008</v>
      </c>
    </row>
    <row r="37" spans="1:18" x14ac:dyDescent="0.3">
      <c r="C37" s="208"/>
      <c r="F37" s="210"/>
      <c r="K37" s="204"/>
      <c r="L37" s="199"/>
      <c r="Q37" s="215"/>
    </row>
    <row r="38" spans="1:18" x14ac:dyDescent="0.3">
      <c r="A38" s="10" t="s">
        <v>253</v>
      </c>
      <c r="B38" s="209" t="s">
        <v>265</v>
      </c>
      <c r="C38" s="208">
        <v>73143</v>
      </c>
      <c r="D38" s="199" t="s">
        <v>24</v>
      </c>
      <c r="E38" s="199">
        <v>24.48</v>
      </c>
      <c r="F38" s="210">
        <v>27.56</v>
      </c>
      <c r="G38" s="199">
        <v>72</v>
      </c>
      <c r="H38" s="199">
        <v>5.44</v>
      </c>
      <c r="I38" s="211">
        <v>110244</v>
      </c>
      <c r="J38" s="209" t="s">
        <v>255</v>
      </c>
      <c r="K38" s="204">
        <v>56.78</v>
      </c>
      <c r="L38" s="199" t="s">
        <v>256</v>
      </c>
      <c r="M38" s="199" t="s">
        <v>256</v>
      </c>
      <c r="N38" s="210">
        <v>6.89</v>
      </c>
      <c r="O38" s="216">
        <v>1.6629</v>
      </c>
      <c r="P38" s="216">
        <f t="shared" ref="P38:P40" si="7">N38*O38</f>
        <v>11.457381</v>
      </c>
      <c r="Q38" s="215"/>
      <c r="R38" s="200">
        <f t="shared" si="0"/>
        <v>11.457381</v>
      </c>
    </row>
    <row r="39" spans="1:18" x14ac:dyDescent="0.3">
      <c r="C39" s="208"/>
      <c r="F39" s="210"/>
      <c r="I39" s="211">
        <v>100418</v>
      </c>
      <c r="J39" s="213" t="s">
        <v>257</v>
      </c>
      <c r="K39" s="204"/>
      <c r="L39" s="199"/>
      <c r="N39" s="210">
        <v>7.63</v>
      </c>
      <c r="O39" s="216">
        <v>0.19139999999999999</v>
      </c>
      <c r="P39" s="216">
        <f t="shared" si="7"/>
        <v>1.4603819999999998</v>
      </c>
      <c r="Q39" s="215"/>
      <c r="R39" s="200">
        <f t="shared" si="0"/>
        <v>1.4603819999999998</v>
      </c>
    </row>
    <row r="40" spans="1:18" x14ac:dyDescent="0.3">
      <c r="C40" s="208"/>
      <c r="F40" s="210"/>
      <c r="I40" s="211">
        <v>100332</v>
      </c>
      <c r="J40" s="214" t="s">
        <v>258</v>
      </c>
      <c r="K40" s="204"/>
      <c r="L40" s="199"/>
      <c r="N40" s="210">
        <v>1.1200000000000001</v>
      </c>
      <c r="O40" s="216">
        <v>0.46860000000000002</v>
      </c>
      <c r="P40" s="216">
        <f t="shared" si="7"/>
        <v>0.52483200000000008</v>
      </c>
      <c r="Q40" s="215"/>
      <c r="R40" s="200">
        <f t="shared" si="0"/>
        <v>0.52483200000000008</v>
      </c>
    </row>
    <row r="41" spans="1:18" x14ac:dyDescent="0.3">
      <c r="C41" s="208"/>
      <c r="F41" s="210"/>
      <c r="K41" s="204"/>
      <c r="L41" s="199"/>
      <c r="Q41" s="215"/>
    </row>
    <row r="42" spans="1:18" x14ac:dyDescent="0.3">
      <c r="A42" s="10" t="s">
        <v>253</v>
      </c>
      <c r="B42" s="209" t="s">
        <v>266</v>
      </c>
      <c r="C42" s="208">
        <v>74772</v>
      </c>
      <c r="D42" s="199" t="s">
        <v>24</v>
      </c>
      <c r="E42" s="199">
        <v>23.5</v>
      </c>
      <c r="F42" s="210">
        <v>27.19</v>
      </c>
      <c r="G42" s="199">
        <v>80</v>
      </c>
      <c r="H42" s="199">
        <v>4.7</v>
      </c>
      <c r="I42" s="211">
        <v>110244</v>
      </c>
      <c r="J42" s="209" t="s">
        <v>255</v>
      </c>
      <c r="K42" s="204">
        <v>65.89</v>
      </c>
      <c r="L42" s="199" t="s">
        <v>256</v>
      </c>
      <c r="M42" s="199" t="s">
        <v>256</v>
      </c>
      <c r="N42" s="210">
        <v>10</v>
      </c>
      <c r="O42" s="216">
        <v>1.6629</v>
      </c>
      <c r="P42" s="216">
        <f t="shared" ref="P42:P44" si="8">N42*O42</f>
        <v>16.629000000000001</v>
      </c>
      <c r="Q42" s="215"/>
      <c r="R42" s="200">
        <f t="shared" si="0"/>
        <v>16.629000000000001</v>
      </c>
    </row>
    <row r="43" spans="1:18" x14ac:dyDescent="0.3">
      <c r="C43" s="208"/>
      <c r="F43" s="210"/>
      <c r="I43" s="211">
        <v>100418</v>
      </c>
      <c r="J43" s="213" t="s">
        <v>257</v>
      </c>
      <c r="K43" s="204"/>
      <c r="L43" s="199"/>
      <c r="N43" s="210">
        <v>6.23</v>
      </c>
      <c r="O43" s="216">
        <v>0.19139999999999999</v>
      </c>
      <c r="P43" s="216">
        <f t="shared" si="8"/>
        <v>1.1924220000000001</v>
      </c>
      <c r="Q43" s="215"/>
      <c r="R43" s="200">
        <f t="shared" si="0"/>
        <v>1.1924220000000001</v>
      </c>
    </row>
    <row r="44" spans="1:18" x14ac:dyDescent="0.3">
      <c r="C44" s="208"/>
      <c r="F44" s="210"/>
      <c r="I44" s="211">
        <v>100332</v>
      </c>
      <c r="J44" s="214" t="s">
        <v>258</v>
      </c>
      <c r="K44" s="204"/>
      <c r="L44" s="199"/>
      <c r="N44" s="210">
        <v>1.37</v>
      </c>
      <c r="O44" s="216">
        <v>0.46860000000000002</v>
      </c>
      <c r="P44" s="216">
        <f t="shared" si="8"/>
        <v>0.64198200000000005</v>
      </c>
      <c r="Q44" s="215"/>
      <c r="R44" s="200">
        <f t="shared" si="0"/>
        <v>0.64198200000000005</v>
      </c>
    </row>
    <row r="45" spans="1:18" x14ac:dyDescent="0.3">
      <c r="C45" s="208"/>
      <c r="F45" s="210"/>
      <c r="K45" s="204"/>
      <c r="L45" s="199"/>
      <c r="Q45" s="215"/>
    </row>
    <row r="46" spans="1:18" x14ac:dyDescent="0.3">
      <c r="A46" s="10" t="s">
        <v>253</v>
      </c>
      <c r="B46" s="209" t="s">
        <v>267</v>
      </c>
      <c r="C46" s="208">
        <v>74849</v>
      </c>
      <c r="D46" s="199" t="s">
        <v>24</v>
      </c>
      <c r="E46" s="199">
        <v>23.55</v>
      </c>
      <c r="F46" s="210">
        <v>26.84</v>
      </c>
      <c r="G46" s="199">
        <v>80</v>
      </c>
      <c r="H46" s="199">
        <v>4.71</v>
      </c>
      <c r="I46" s="211">
        <v>110244</v>
      </c>
      <c r="J46" s="209" t="s">
        <v>255</v>
      </c>
      <c r="K46" s="204">
        <v>67.569999999999993</v>
      </c>
      <c r="L46" s="199" t="s">
        <v>256</v>
      </c>
      <c r="M46" s="199" t="s">
        <v>256</v>
      </c>
      <c r="N46" s="210">
        <v>8.4499999999999993</v>
      </c>
      <c r="O46" s="216">
        <v>1.6629</v>
      </c>
      <c r="P46" s="216">
        <f t="shared" ref="P46:P48" si="9">N46*O46</f>
        <v>14.051504999999999</v>
      </c>
      <c r="Q46" s="215"/>
      <c r="R46" s="200">
        <f t="shared" si="0"/>
        <v>14.051504999999999</v>
      </c>
    </row>
    <row r="47" spans="1:18" x14ac:dyDescent="0.3">
      <c r="C47" s="208"/>
      <c r="F47" s="210"/>
      <c r="I47" s="211">
        <v>100418</v>
      </c>
      <c r="J47" s="213" t="s">
        <v>257</v>
      </c>
      <c r="K47" s="204"/>
      <c r="L47" s="199"/>
      <c r="N47" s="210">
        <v>6.23</v>
      </c>
      <c r="O47" s="216">
        <v>0.19139999999999999</v>
      </c>
      <c r="P47" s="216">
        <f t="shared" si="9"/>
        <v>1.1924220000000001</v>
      </c>
      <c r="Q47" s="215"/>
      <c r="R47" s="200">
        <f t="shared" si="0"/>
        <v>1.1924220000000001</v>
      </c>
    </row>
    <row r="48" spans="1:18" x14ac:dyDescent="0.3">
      <c r="C48" s="208"/>
      <c r="F48" s="210"/>
      <c r="I48" s="211">
        <v>100332</v>
      </c>
      <c r="J48" s="214" t="s">
        <v>258</v>
      </c>
      <c r="K48" s="204"/>
      <c r="L48" s="199"/>
      <c r="N48" s="210">
        <v>1.37</v>
      </c>
      <c r="O48" s="216">
        <v>0.46860000000000002</v>
      </c>
      <c r="P48" s="216">
        <f t="shared" si="9"/>
        <v>0.64198200000000005</v>
      </c>
      <c r="Q48" s="215"/>
      <c r="R48" s="200">
        <f t="shared" si="0"/>
        <v>0.64198200000000005</v>
      </c>
    </row>
    <row r="49" spans="1:18" x14ac:dyDescent="0.3">
      <c r="C49" s="208"/>
      <c r="F49" s="210"/>
      <c r="K49" s="204"/>
      <c r="L49" s="199"/>
      <c r="Q49" s="215"/>
    </row>
    <row r="50" spans="1:18" x14ac:dyDescent="0.3">
      <c r="A50" s="10" t="s">
        <v>253</v>
      </c>
      <c r="B50" s="209" t="s">
        <v>268</v>
      </c>
      <c r="C50" s="208">
        <v>78637</v>
      </c>
      <c r="D50" s="199" t="s">
        <v>24</v>
      </c>
      <c r="E50" s="199">
        <v>23.34</v>
      </c>
      <c r="F50" s="210">
        <v>26.33</v>
      </c>
      <c r="G50" s="199">
        <v>72</v>
      </c>
      <c r="H50" s="199">
        <v>5.18</v>
      </c>
      <c r="I50" s="211">
        <v>110244</v>
      </c>
      <c r="J50" s="209" t="s">
        <v>255</v>
      </c>
      <c r="K50" s="204">
        <v>60.63</v>
      </c>
      <c r="L50" s="199" t="s">
        <v>256</v>
      </c>
      <c r="M50" s="199" t="s">
        <v>256</v>
      </c>
      <c r="N50" s="210">
        <v>9</v>
      </c>
      <c r="O50" s="216">
        <v>1.6629</v>
      </c>
      <c r="P50" s="216">
        <f t="shared" ref="P50:P52" si="10">N50*O50</f>
        <v>14.966100000000001</v>
      </c>
      <c r="Q50" s="215"/>
      <c r="R50" s="200">
        <f t="shared" si="0"/>
        <v>14.966100000000001</v>
      </c>
    </row>
    <row r="51" spans="1:18" x14ac:dyDescent="0.3">
      <c r="C51" s="208"/>
      <c r="F51" s="210"/>
      <c r="I51" s="211">
        <v>100418</v>
      </c>
      <c r="J51" s="213" t="s">
        <v>257</v>
      </c>
      <c r="K51" s="204"/>
      <c r="L51" s="199"/>
      <c r="N51" s="210">
        <v>5.88</v>
      </c>
      <c r="O51" s="216">
        <v>0.19139999999999999</v>
      </c>
      <c r="P51" s="216">
        <f t="shared" si="10"/>
        <v>1.125432</v>
      </c>
      <c r="Q51" s="215"/>
      <c r="R51" s="200">
        <f t="shared" si="0"/>
        <v>1.125432</v>
      </c>
    </row>
    <row r="52" spans="1:18" x14ac:dyDescent="0.3">
      <c r="C52" s="208"/>
      <c r="F52" s="210"/>
      <c r="I52" s="211">
        <v>100332</v>
      </c>
      <c r="J52" s="214" t="s">
        <v>258</v>
      </c>
      <c r="K52" s="204"/>
      <c r="L52" s="199"/>
      <c r="N52" s="210">
        <v>1.23</v>
      </c>
      <c r="O52" s="216">
        <v>0.46860000000000002</v>
      </c>
      <c r="P52" s="216">
        <f t="shared" si="10"/>
        <v>0.57637800000000006</v>
      </c>
      <c r="Q52" s="215"/>
      <c r="R52" s="200">
        <f t="shared" si="0"/>
        <v>0.57637800000000006</v>
      </c>
    </row>
    <row r="53" spans="1:18" x14ac:dyDescent="0.3">
      <c r="C53" s="208"/>
      <c r="F53" s="210"/>
      <c r="K53" s="204"/>
      <c r="L53" s="199"/>
      <c r="Q53" s="215"/>
    </row>
    <row r="54" spans="1:18" x14ac:dyDescent="0.3">
      <c r="A54" s="10" t="s">
        <v>253</v>
      </c>
      <c r="B54" s="209" t="s">
        <v>269</v>
      </c>
      <c r="C54" s="208">
        <v>78638</v>
      </c>
      <c r="D54" s="199" t="s">
        <v>24</v>
      </c>
      <c r="E54" s="199">
        <v>23.34</v>
      </c>
      <c r="F54" s="210">
        <v>25.74</v>
      </c>
      <c r="G54" s="199">
        <v>72</v>
      </c>
      <c r="H54" s="199">
        <v>5.18</v>
      </c>
      <c r="I54" s="211">
        <v>110244</v>
      </c>
      <c r="J54" s="209" t="s">
        <v>255</v>
      </c>
      <c r="K54" s="204">
        <v>63.18</v>
      </c>
      <c r="L54" s="199" t="s">
        <v>256</v>
      </c>
      <c r="M54" s="199" t="s">
        <v>256</v>
      </c>
      <c r="N54" s="210">
        <v>7.2</v>
      </c>
      <c r="O54" s="216">
        <v>1.6629</v>
      </c>
      <c r="P54" s="216">
        <f t="shared" ref="P54:P56" si="11">N54*O54</f>
        <v>11.97288</v>
      </c>
      <c r="Q54" s="215"/>
      <c r="R54" s="200">
        <f t="shared" si="0"/>
        <v>11.97288</v>
      </c>
    </row>
    <row r="55" spans="1:18" x14ac:dyDescent="0.3">
      <c r="C55" s="208"/>
      <c r="F55" s="210"/>
      <c r="I55" s="211">
        <v>100418</v>
      </c>
      <c r="J55" s="213" t="s">
        <v>257</v>
      </c>
      <c r="K55" s="204"/>
      <c r="L55" s="199"/>
      <c r="N55" s="210">
        <v>5.88</v>
      </c>
      <c r="O55" s="216">
        <v>0.19139999999999999</v>
      </c>
      <c r="P55" s="216">
        <f t="shared" si="11"/>
        <v>1.125432</v>
      </c>
      <c r="Q55" s="215"/>
      <c r="R55" s="200">
        <f t="shared" si="0"/>
        <v>1.125432</v>
      </c>
    </row>
    <row r="56" spans="1:18" x14ac:dyDescent="0.3">
      <c r="C56" s="208"/>
      <c r="F56" s="210"/>
      <c r="I56" s="211">
        <v>100332</v>
      </c>
      <c r="J56" s="214" t="s">
        <v>258</v>
      </c>
      <c r="K56" s="204"/>
      <c r="L56" s="199"/>
      <c r="N56" s="210">
        <v>1.23</v>
      </c>
      <c r="O56" s="216">
        <v>0.46860000000000002</v>
      </c>
      <c r="P56" s="216">
        <f t="shared" si="11"/>
        <v>0.57637800000000006</v>
      </c>
      <c r="Q56" s="215"/>
      <c r="R56" s="200">
        <f t="shared" si="0"/>
        <v>0.57637800000000006</v>
      </c>
    </row>
    <row r="57" spans="1:18" x14ac:dyDescent="0.3">
      <c r="C57" s="208"/>
      <c r="F57" s="210"/>
      <c r="K57" s="204"/>
      <c r="L57" s="199"/>
      <c r="Q57" s="215"/>
    </row>
    <row r="58" spans="1:18" x14ac:dyDescent="0.3">
      <c r="A58" s="10" t="s">
        <v>253</v>
      </c>
      <c r="B58" s="209" t="s">
        <v>270</v>
      </c>
      <c r="C58" s="208">
        <v>78639</v>
      </c>
      <c r="D58" s="199" t="s">
        <v>24</v>
      </c>
      <c r="E58" s="199">
        <v>23.45</v>
      </c>
      <c r="F58" s="210">
        <v>26.45</v>
      </c>
      <c r="G58" s="199">
        <v>72</v>
      </c>
      <c r="H58" s="199">
        <v>5.21</v>
      </c>
      <c r="I58" s="211">
        <v>110244</v>
      </c>
      <c r="J58" s="209" t="s">
        <v>255</v>
      </c>
      <c r="K58" s="204">
        <v>63.2</v>
      </c>
      <c r="L58" s="199" t="s">
        <v>256</v>
      </c>
      <c r="M58" s="199" t="s">
        <v>256</v>
      </c>
      <c r="N58" s="210">
        <v>7.59</v>
      </c>
      <c r="O58" s="216">
        <v>1.6629</v>
      </c>
      <c r="P58" s="216">
        <f t="shared" ref="P58:P59" si="12">N58*O58</f>
        <v>12.621411</v>
      </c>
      <c r="Q58" s="215"/>
      <c r="R58" s="200">
        <f t="shared" si="0"/>
        <v>12.621411</v>
      </c>
    </row>
    <row r="59" spans="1:18" x14ac:dyDescent="0.3">
      <c r="C59" s="208"/>
      <c r="F59" s="210"/>
      <c r="I59" s="211">
        <v>100418</v>
      </c>
      <c r="J59" s="213" t="s">
        <v>257</v>
      </c>
      <c r="K59" s="204"/>
      <c r="L59" s="199"/>
      <c r="N59" s="210">
        <v>5.88</v>
      </c>
      <c r="O59" s="216">
        <v>0.19139999999999999</v>
      </c>
      <c r="P59" s="216">
        <f t="shared" si="12"/>
        <v>1.125432</v>
      </c>
      <c r="Q59" s="215"/>
      <c r="R59" s="200">
        <f t="shared" si="0"/>
        <v>1.125432</v>
      </c>
    </row>
    <row r="60" spans="1:18" x14ac:dyDescent="0.3">
      <c r="C60" s="208"/>
      <c r="F60" s="210"/>
      <c r="K60" s="204"/>
      <c r="L60" s="199"/>
      <c r="Q60" s="215"/>
    </row>
    <row r="61" spans="1:18" x14ac:dyDescent="0.3">
      <c r="A61" s="10" t="s">
        <v>253</v>
      </c>
      <c r="B61" s="209" t="s">
        <v>271</v>
      </c>
      <c r="C61" s="208">
        <v>78640</v>
      </c>
      <c r="D61" s="199" t="s">
        <v>24</v>
      </c>
      <c r="E61" s="199">
        <v>23.85</v>
      </c>
      <c r="F61" s="210">
        <v>28.8</v>
      </c>
      <c r="G61" s="199">
        <v>72</v>
      </c>
      <c r="H61" s="199">
        <v>5.3</v>
      </c>
      <c r="I61" s="211">
        <v>110244</v>
      </c>
      <c r="J61" s="209" t="s">
        <v>255</v>
      </c>
      <c r="K61" s="204">
        <v>63.15</v>
      </c>
      <c r="L61" s="199" t="s">
        <v>256</v>
      </c>
      <c r="M61" s="199" t="s">
        <v>256</v>
      </c>
      <c r="N61" s="210">
        <v>6.46</v>
      </c>
      <c r="O61" s="216">
        <v>1.6629</v>
      </c>
      <c r="P61" s="216">
        <f t="shared" ref="P61:P63" si="13">N61*O61</f>
        <v>10.742334</v>
      </c>
      <c r="Q61" s="215"/>
      <c r="R61" s="200">
        <f t="shared" si="0"/>
        <v>10.742334</v>
      </c>
    </row>
    <row r="62" spans="1:18" x14ac:dyDescent="0.3">
      <c r="C62" s="208"/>
      <c r="F62" s="210"/>
      <c r="I62" s="211">
        <v>100418</v>
      </c>
      <c r="J62" s="213" t="s">
        <v>257</v>
      </c>
      <c r="K62" s="204"/>
      <c r="L62" s="199"/>
      <c r="N62" s="210">
        <v>5.88</v>
      </c>
      <c r="O62" s="216">
        <v>0.19139999999999999</v>
      </c>
      <c r="P62" s="216">
        <f t="shared" si="13"/>
        <v>1.125432</v>
      </c>
      <c r="Q62" s="215"/>
      <c r="R62" s="200">
        <f t="shared" si="0"/>
        <v>1.125432</v>
      </c>
    </row>
    <row r="63" spans="1:18" x14ac:dyDescent="0.3">
      <c r="C63" s="208"/>
      <c r="F63" s="210"/>
      <c r="I63" s="211">
        <v>100332</v>
      </c>
      <c r="J63" s="214" t="s">
        <v>258</v>
      </c>
      <c r="K63" s="204"/>
      <c r="L63" s="199"/>
      <c r="N63" s="210">
        <v>1.1200000000000001</v>
      </c>
      <c r="O63" s="216">
        <v>0.46860000000000002</v>
      </c>
      <c r="P63" s="216">
        <f t="shared" si="13"/>
        <v>0.52483200000000008</v>
      </c>
      <c r="Q63" s="215"/>
      <c r="R63" s="200">
        <f t="shared" si="0"/>
        <v>0.52483200000000008</v>
      </c>
    </row>
    <row r="64" spans="1:18" x14ac:dyDescent="0.3">
      <c r="C64" s="208"/>
      <c r="F64" s="210"/>
      <c r="K64" s="204"/>
      <c r="L64" s="199"/>
      <c r="Q64" s="215"/>
    </row>
    <row r="65" spans="1:18" x14ac:dyDescent="0.3">
      <c r="A65" s="10" t="s">
        <v>253</v>
      </c>
      <c r="B65" s="209" t="s">
        <v>272</v>
      </c>
      <c r="C65" s="208">
        <v>78653</v>
      </c>
      <c r="D65" s="199" t="s">
        <v>24</v>
      </c>
      <c r="E65" s="199">
        <v>23.34</v>
      </c>
      <c r="F65" s="210">
        <v>26.95</v>
      </c>
      <c r="G65" s="199">
        <v>72</v>
      </c>
      <c r="H65" s="199">
        <v>5.18</v>
      </c>
      <c r="I65" s="211">
        <v>110244</v>
      </c>
      <c r="J65" s="209" t="s">
        <v>255</v>
      </c>
      <c r="K65" s="204">
        <v>64.28</v>
      </c>
      <c r="L65" s="199" t="s">
        <v>256</v>
      </c>
      <c r="M65" s="199" t="s">
        <v>256</v>
      </c>
      <c r="N65" s="210">
        <v>9</v>
      </c>
      <c r="O65" s="216">
        <v>1.6629</v>
      </c>
      <c r="P65" s="216">
        <f t="shared" ref="P65:P67" si="14">N65*O65</f>
        <v>14.966100000000001</v>
      </c>
      <c r="Q65" s="215"/>
      <c r="R65" s="200">
        <f t="shared" si="0"/>
        <v>14.966100000000001</v>
      </c>
    </row>
    <row r="66" spans="1:18" x14ac:dyDescent="0.3">
      <c r="C66" s="208"/>
      <c r="F66" s="210"/>
      <c r="I66" s="211">
        <v>100418</v>
      </c>
      <c r="J66" s="213" t="s">
        <v>257</v>
      </c>
      <c r="K66" s="204"/>
      <c r="L66" s="199"/>
      <c r="N66" s="210">
        <v>5.88</v>
      </c>
      <c r="O66" s="216">
        <v>0.19139999999999999</v>
      </c>
      <c r="P66" s="216">
        <f t="shared" si="14"/>
        <v>1.125432</v>
      </c>
      <c r="Q66" s="215"/>
      <c r="R66" s="200">
        <f t="shared" si="0"/>
        <v>1.125432</v>
      </c>
    </row>
    <row r="67" spans="1:18" x14ac:dyDescent="0.3">
      <c r="C67" s="208"/>
      <c r="F67" s="210"/>
      <c r="I67" s="211">
        <v>100332</v>
      </c>
      <c r="J67" s="214" t="s">
        <v>258</v>
      </c>
      <c r="K67" s="204"/>
      <c r="L67" s="199"/>
      <c r="N67" s="210">
        <v>1.23</v>
      </c>
      <c r="O67" s="216">
        <v>0.46860000000000002</v>
      </c>
      <c r="P67" s="216">
        <f t="shared" si="14"/>
        <v>0.57637800000000006</v>
      </c>
      <c r="Q67" s="215"/>
      <c r="R67" s="200">
        <f t="shared" si="0"/>
        <v>0.57637800000000006</v>
      </c>
    </row>
    <row r="68" spans="1:18" x14ac:dyDescent="0.3">
      <c r="C68" s="208"/>
      <c r="F68" s="210"/>
      <c r="K68" s="204"/>
      <c r="L68" s="199"/>
      <c r="Q68" s="215"/>
    </row>
    <row r="69" spans="1:18" x14ac:dyDescent="0.3">
      <c r="A69" s="10" t="s">
        <v>253</v>
      </c>
      <c r="B69" s="209" t="s">
        <v>273</v>
      </c>
      <c r="C69" s="208">
        <v>78654</v>
      </c>
      <c r="D69" s="199" t="s">
        <v>24</v>
      </c>
      <c r="E69" s="199">
        <v>23.34</v>
      </c>
      <c r="F69" s="210">
        <v>26.95</v>
      </c>
      <c r="G69" s="199">
        <v>72</v>
      </c>
      <c r="H69" s="199">
        <v>5.18</v>
      </c>
      <c r="I69" s="211">
        <v>110244</v>
      </c>
      <c r="J69" s="209" t="s">
        <v>255</v>
      </c>
      <c r="K69" s="204">
        <v>66.83</v>
      </c>
      <c r="L69" s="199" t="s">
        <v>256</v>
      </c>
      <c r="M69" s="199" t="s">
        <v>256</v>
      </c>
      <c r="N69" s="210">
        <v>7.2</v>
      </c>
      <c r="O69" s="216">
        <v>1.6629</v>
      </c>
      <c r="P69" s="216">
        <f t="shared" ref="P69:P71" si="15">N69*O69</f>
        <v>11.97288</v>
      </c>
      <c r="Q69" s="215"/>
      <c r="R69" s="200">
        <f t="shared" si="0"/>
        <v>11.97288</v>
      </c>
    </row>
    <row r="70" spans="1:18" x14ac:dyDescent="0.3">
      <c r="C70" s="208"/>
      <c r="F70" s="210"/>
      <c r="I70" s="211">
        <v>100418</v>
      </c>
      <c r="J70" s="213" t="s">
        <v>257</v>
      </c>
      <c r="K70" s="204"/>
      <c r="L70" s="199"/>
      <c r="N70" s="210">
        <v>5.88</v>
      </c>
      <c r="O70" s="216">
        <v>0.19139999999999999</v>
      </c>
      <c r="P70" s="216">
        <f t="shared" si="15"/>
        <v>1.125432</v>
      </c>
      <c r="Q70" s="215"/>
      <c r="R70" s="200">
        <f t="shared" si="0"/>
        <v>1.125432</v>
      </c>
    </row>
    <row r="71" spans="1:18" x14ac:dyDescent="0.3">
      <c r="C71" s="208"/>
      <c r="F71" s="210"/>
      <c r="I71" s="211">
        <v>100332</v>
      </c>
      <c r="J71" s="214" t="s">
        <v>258</v>
      </c>
      <c r="K71" s="204"/>
      <c r="L71" s="199"/>
      <c r="N71" s="210">
        <v>1.23</v>
      </c>
      <c r="O71" s="216">
        <v>0.46860000000000002</v>
      </c>
      <c r="P71" s="216">
        <f t="shared" si="15"/>
        <v>0.57637800000000006</v>
      </c>
      <c r="Q71" s="215"/>
      <c r="R71" s="200">
        <f t="shared" si="0"/>
        <v>0.57637800000000006</v>
      </c>
    </row>
    <row r="72" spans="1:18" x14ac:dyDescent="0.3">
      <c r="C72" s="208"/>
      <c r="F72" s="210"/>
      <c r="K72" s="204"/>
      <c r="L72" s="199"/>
      <c r="Q72" s="215"/>
    </row>
    <row r="73" spans="1:18" x14ac:dyDescent="0.3">
      <c r="A73" s="10" t="s">
        <v>253</v>
      </c>
      <c r="B73" s="209" t="s">
        <v>274</v>
      </c>
      <c r="C73" s="208">
        <v>78985</v>
      </c>
      <c r="D73" s="199" t="s">
        <v>24</v>
      </c>
      <c r="E73" s="199">
        <v>25.04</v>
      </c>
      <c r="F73" s="210">
        <v>28.04</v>
      </c>
      <c r="G73" s="199">
        <v>72</v>
      </c>
      <c r="H73" s="199">
        <v>5.56</v>
      </c>
      <c r="I73" s="211">
        <v>110244</v>
      </c>
      <c r="J73" s="209" t="s">
        <v>255</v>
      </c>
      <c r="K73" s="204">
        <v>55.92</v>
      </c>
      <c r="L73" s="199" t="s">
        <v>256</v>
      </c>
      <c r="M73" s="199" t="s">
        <v>256</v>
      </c>
      <c r="N73" s="210">
        <v>9</v>
      </c>
      <c r="O73" s="216">
        <v>1.6629</v>
      </c>
      <c r="P73" s="216">
        <f t="shared" ref="P73:P75" si="16">N73*O73</f>
        <v>14.966100000000001</v>
      </c>
      <c r="Q73" s="215"/>
      <c r="R73" s="200">
        <f t="shared" si="0"/>
        <v>14.966100000000001</v>
      </c>
    </row>
    <row r="74" spans="1:18" x14ac:dyDescent="0.3">
      <c r="C74" s="208"/>
      <c r="F74" s="210"/>
      <c r="I74" s="211">
        <v>100418</v>
      </c>
      <c r="J74" s="213" t="s">
        <v>257</v>
      </c>
      <c r="K74" s="204"/>
      <c r="L74" s="199"/>
      <c r="N74" s="210">
        <v>7.65</v>
      </c>
      <c r="O74" s="216">
        <v>0.19139999999999999</v>
      </c>
      <c r="P74" s="216">
        <f t="shared" si="16"/>
        <v>1.46421</v>
      </c>
      <c r="Q74" s="215"/>
      <c r="R74" s="200">
        <f t="shared" si="0"/>
        <v>1.46421</v>
      </c>
    </row>
    <row r="75" spans="1:18" x14ac:dyDescent="0.3">
      <c r="C75" s="208"/>
      <c r="F75" s="210"/>
      <c r="I75" s="211">
        <v>100332</v>
      </c>
      <c r="J75" s="214" t="s">
        <v>258</v>
      </c>
      <c r="K75" s="204"/>
      <c r="L75" s="199"/>
      <c r="N75" s="210">
        <v>1.38</v>
      </c>
      <c r="O75" s="216">
        <v>0.46860000000000002</v>
      </c>
      <c r="P75" s="216">
        <f t="shared" si="16"/>
        <v>0.64666800000000002</v>
      </c>
      <c r="Q75" s="215"/>
      <c r="R75" s="200">
        <f t="shared" ref="R75:R138" si="17">N75*O75</f>
        <v>0.64666800000000002</v>
      </c>
    </row>
    <row r="76" spans="1:18" x14ac:dyDescent="0.3">
      <c r="C76" s="208"/>
      <c r="F76" s="210"/>
      <c r="K76" s="204"/>
      <c r="L76" s="199"/>
      <c r="Q76" s="215"/>
    </row>
    <row r="77" spans="1:18" x14ac:dyDescent="0.3">
      <c r="A77" s="10" t="s">
        <v>253</v>
      </c>
      <c r="B77" s="209" t="s">
        <v>275</v>
      </c>
      <c r="C77" s="208">
        <v>78986</v>
      </c>
      <c r="D77" s="199" t="s">
        <v>24</v>
      </c>
      <c r="E77" s="199">
        <v>25.18</v>
      </c>
      <c r="F77" s="210">
        <v>28.18</v>
      </c>
      <c r="G77" s="199">
        <v>72</v>
      </c>
      <c r="H77" s="199">
        <v>5.59</v>
      </c>
      <c r="I77" s="211">
        <v>110244</v>
      </c>
      <c r="J77" s="209" t="s">
        <v>255</v>
      </c>
      <c r="K77" s="204">
        <v>58.22</v>
      </c>
      <c r="L77" s="199" t="s">
        <v>256</v>
      </c>
      <c r="M77" s="199" t="s">
        <v>256</v>
      </c>
      <c r="N77" s="210">
        <v>6.89</v>
      </c>
      <c r="O77" s="216">
        <v>1.6629</v>
      </c>
      <c r="P77" s="216">
        <f t="shared" ref="P77:P79" si="18">N77*O77</f>
        <v>11.457381</v>
      </c>
      <c r="Q77" s="215"/>
      <c r="R77" s="200">
        <f t="shared" si="17"/>
        <v>11.457381</v>
      </c>
    </row>
    <row r="78" spans="1:18" x14ac:dyDescent="0.3">
      <c r="C78" s="208"/>
      <c r="F78" s="210"/>
      <c r="I78" s="211">
        <v>100418</v>
      </c>
      <c r="J78" s="213" t="s">
        <v>257</v>
      </c>
      <c r="K78" s="204"/>
      <c r="L78" s="199"/>
      <c r="N78" s="210">
        <v>7.65</v>
      </c>
      <c r="O78" s="216">
        <v>0.19139999999999999</v>
      </c>
      <c r="P78" s="216">
        <f t="shared" si="18"/>
        <v>1.46421</v>
      </c>
      <c r="Q78" s="215"/>
      <c r="R78" s="200">
        <f t="shared" si="17"/>
        <v>1.46421</v>
      </c>
    </row>
    <row r="79" spans="1:18" x14ac:dyDescent="0.3">
      <c r="C79" s="208"/>
      <c r="F79" s="210"/>
      <c r="I79" s="211">
        <v>100332</v>
      </c>
      <c r="J79" s="214" t="s">
        <v>258</v>
      </c>
      <c r="K79" s="204"/>
      <c r="L79" s="199"/>
      <c r="N79" s="210">
        <v>1.38</v>
      </c>
      <c r="O79" s="216">
        <v>0.46860000000000002</v>
      </c>
      <c r="P79" s="216">
        <f t="shared" si="18"/>
        <v>0.64666800000000002</v>
      </c>
      <c r="Q79" s="215"/>
      <c r="R79" s="200">
        <f t="shared" si="17"/>
        <v>0.64666800000000002</v>
      </c>
    </row>
    <row r="80" spans="1:18" x14ac:dyDescent="0.3">
      <c r="C80" s="208"/>
      <c r="F80" s="210"/>
      <c r="K80" s="204"/>
      <c r="L80" s="199"/>
      <c r="Q80" s="215"/>
    </row>
    <row r="81" spans="1:18" x14ac:dyDescent="0.3">
      <c r="A81" s="10" t="s">
        <v>253</v>
      </c>
      <c r="B81" s="209" t="s">
        <v>276</v>
      </c>
      <c r="C81" s="208">
        <v>78364</v>
      </c>
      <c r="D81" s="199" t="s">
        <v>24</v>
      </c>
      <c r="E81" s="199">
        <v>20.07</v>
      </c>
      <c r="F81" s="210">
        <v>22</v>
      </c>
      <c r="G81" s="199">
        <v>72</v>
      </c>
      <c r="H81" s="199">
        <v>4.46</v>
      </c>
      <c r="I81" s="211">
        <v>110244</v>
      </c>
      <c r="J81" s="209" t="s">
        <v>255</v>
      </c>
      <c r="K81" s="204">
        <v>45.04</v>
      </c>
      <c r="L81" s="199" t="s">
        <v>256</v>
      </c>
      <c r="M81" s="199" t="s">
        <v>256</v>
      </c>
      <c r="N81" s="210">
        <v>7.06</v>
      </c>
      <c r="O81" s="216">
        <v>1.6629</v>
      </c>
      <c r="P81" s="216">
        <f t="shared" ref="P81:P83" si="19">N81*O81</f>
        <v>11.740074</v>
      </c>
      <c r="Q81" s="215"/>
      <c r="R81" s="200">
        <f t="shared" si="17"/>
        <v>11.740074</v>
      </c>
    </row>
    <row r="82" spans="1:18" x14ac:dyDescent="0.3">
      <c r="C82" s="208"/>
      <c r="F82" s="210"/>
      <c r="I82" s="211">
        <v>100418</v>
      </c>
      <c r="J82" s="213" t="s">
        <v>257</v>
      </c>
      <c r="K82" s="204"/>
      <c r="L82" s="199"/>
      <c r="N82" s="210">
        <v>5.13</v>
      </c>
      <c r="O82" s="216">
        <v>0.19139999999999999</v>
      </c>
      <c r="P82" s="216">
        <f t="shared" si="19"/>
        <v>0.98188199999999992</v>
      </c>
      <c r="Q82" s="215"/>
      <c r="R82" s="200">
        <f t="shared" si="17"/>
        <v>0.98188199999999992</v>
      </c>
    </row>
    <row r="83" spans="1:18" x14ac:dyDescent="0.3">
      <c r="C83" s="208"/>
      <c r="F83" s="210"/>
      <c r="I83" s="211">
        <v>100332</v>
      </c>
      <c r="J83" s="214" t="s">
        <v>258</v>
      </c>
      <c r="K83" s="204"/>
      <c r="L83" s="199"/>
      <c r="N83" s="210">
        <v>1.1399999999999999</v>
      </c>
      <c r="O83" s="216">
        <v>0.46860000000000002</v>
      </c>
      <c r="P83" s="216">
        <f t="shared" si="19"/>
        <v>0.53420400000000001</v>
      </c>
      <c r="Q83" s="215"/>
      <c r="R83" s="200">
        <f t="shared" si="17"/>
        <v>0.53420400000000001</v>
      </c>
    </row>
    <row r="84" spans="1:18" x14ac:dyDescent="0.3">
      <c r="C84" s="208"/>
      <c r="F84" s="210"/>
      <c r="K84" s="204"/>
      <c r="L84" s="199"/>
      <c r="Q84" s="215"/>
    </row>
    <row r="85" spans="1:18" x14ac:dyDescent="0.3">
      <c r="A85" s="10" t="s">
        <v>253</v>
      </c>
      <c r="B85" s="209" t="s">
        <v>277</v>
      </c>
      <c r="C85" s="208">
        <v>78365</v>
      </c>
      <c r="D85" s="199" t="s">
        <v>24</v>
      </c>
      <c r="E85" s="199">
        <v>20.29</v>
      </c>
      <c r="F85" s="210">
        <v>22.23</v>
      </c>
      <c r="G85" s="199">
        <v>72</v>
      </c>
      <c r="H85" s="199">
        <v>4.51</v>
      </c>
      <c r="I85" s="211">
        <v>110244</v>
      </c>
      <c r="J85" s="209" t="s">
        <v>255</v>
      </c>
      <c r="K85" s="212">
        <v>46.14</v>
      </c>
      <c r="L85" s="199" t="s">
        <v>256</v>
      </c>
      <c r="M85" s="199" t="s">
        <v>256</v>
      </c>
      <c r="N85" s="210">
        <v>6.39</v>
      </c>
      <c r="O85" s="216">
        <v>1.6629</v>
      </c>
      <c r="P85" s="216">
        <f t="shared" ref="P85:P115" si="20">N85*O85</f>
        <v>10.625931</v>
      </c>
      <c r="Q85" s="215"/>
      <c r="R85" s="200">
        <f t="shared" si="17"/>
        <v>10.625931</v>
      </c>
    </row>
    <row r="86" spans="1:18" x14ac:dyDescent="0.3">
      <c r="C86" s="208"/>
      <c r="F86" s="210"/>
      <c r="I86" s="211">
        <v>100418</v>
      </c>
      <c r="J86" s="213" t="s">
        <v>257</v>
      </c>
      <c r="K86" s="212"/>
      <c r="L86" s="199"/>
      <c r="N86" s="210">
        <v>5.13</v>
      </c>
      <c r="O86" s="216">
        <v>0.19139999999999999</v>
      </c>
      <c r="P86" s="216">
        <f t="shared" si="20"/>
        <v>0.98188199999999992</v>
      </c>
      <c r="Q86" s="215"/>
      <c r="R86" s="200">
        <f t="shared" si="17"/>
        <v>0.98188199999999992</v>
      </c>
    </row>
    <row r="87" spans="1:18" x14ac:dyDescent="0.3">
      <c r="C87" s="208"/>
      <c r="F87" s="210"/>
      <c r="I87" s="211">
        <v>100332</v>
      </c>
      <c r="J87" s="214" t="s">
        <v>258</v>
      </c>
      <c r="K87" s="212"/>
      <c r="L87" s="199"/>
      <c r="N87" s="210">
        <v>1.1399999999999999</v>
      </c>
      <c r="O87" s="216">
        <v>0.46860000000000002</v>
      </c>
      <c r="P87" s="216">
        <f t="shared" si="20"/>
        <v>0.53420400000000001</v>
      </c>
      <c r="Q87" s="215"/>
      <c r="R87" s="200">
        <f t="shared" si="17"/>
        <v>0.53420400000000001</v>
      </c>
    </row>
    <row r="88" spans="1:18" x14ac:dyDescent="0.3">
      <c r="C88" s="208"/>
      <c r="F88" s="210"/>
      <c r="I88" s="211"/>
      <c r="J88" s="214"/>
      <c r="K88" s="212"/>
      <c r="L88" s="199"/>
      <c r="N88" s="210"/>
      <c r="O88" s="216"/>
      <c r="P88" s="216"/>
      <c r="Q88" s="215"/>
    </row>
    <row r="89" spans="1:18" x14ac:dyDescent="0.3">
      <c r="A89" s="10" t="s">
        <v>253</v>
      </c>
      <c r="B89" s="209" t="s">
        <v>278</v>
      </c>
      <c r="C89" s="208">
        <v>78366</v>
      </c>
      <c r="D89" s="199" t="s">
        <v>24</v>
      </c>
      <c r="E89" s="210">
        <v>20.07</v>
      </c>
      <c r="F89" s="210">
        <v>22</v>
      </c>
      <c r="G89" s="211">
        <v>72</v>
      </c>
      <c r="H89" s="210">
        <v>4.46</v>
      </c>
      <c r="I89" s="211">
        <v>110244</v>
      </c>
      <c r="J89" s="209" t="s">
        <v>255</v>
      </c>
      <c r="K89" s="212">
        <v>48.72</v>
      </c>
      <c r="L89" s="199" t="s">
        <v>256</v>
      </c>
      <c r="M89" s="199" t="s">
        <v>256</v>
      </c>
      <c r="N89" s="210">
        <v>7.06</v>
      </c>
      <c r="O89" s="216">
        <v>1.6629</v>
      </c>
      <c r="P89" s="216">
        <f t="shared" si="20"/>
        <v>11.740074</v>
      </c>
      <c r="Q89" s="215"/>
      <c r="R89" s="200">
        <f t="shared" si="17"/>
        <v>11.740074</v>
      </c>
    </row>
    <row r="90" spans="1:18" x14ac:dyDescent="0.3">
      <c r="B90" s="209"/>
      <c r="C90" s="208"/>
      <c r="E90" s="210"/>
      <c r="F90" s="210"/>
      <c r="G90" s="211"/>
      <c r="H90" s="210"/>
      <c r="I90" s="211">
        <v>100418</v>
      </c>
      <c r="J90" s="213" t="s">
        <v>257</v>
      </c>
      <c r="K90" s="212"/>
      <c r="L90" s="199"/>
      <c r="N90" s="210">
        <v>5.13</v>
      </c>
      <c r="O90" s="216">
        <v>0.19139999999999999</v>
      </c>
      <c r="P90" s="216">
        <f t="shared" si="20"/>
        <v>0.98188199999999992</v>
      </c>
      <c r="Q90" s="215"/>
      <c r="R90" s="200">
        <f t="shared" si="17"/>
        <v>0.98188199999999992</v>
      </c>
    </row>
    <row r="91" spans="1:18" x14ac:dyDescent="0.3">
      <c r="B91" s="209"/>
      <c r="C91" s="208"/>
      <c r="E91" s="210"/>
      <c r="F91" s="210"/>
      <c r="G91" s="211"/>
      <c r="H91" s="210"/>
      <c r="I91" s="211">
        <v>100332</v>
      </c>
      <c r="J91" s="214" t="s">
        <v>258</v>
      </c>
      <c r="K91" s="212"/>
      <c r="L91" s="199"/>
      <c r="N91" s="210">
        <v>1.1399999999999999</v>
      </c>
      <c r="O91" s="216">
        <v>0.46860000000000002</v>
      </c>
      <c r="P91" s="216">
        <f t="shared" si="20"/>
        <v>0.53420400000000001</v>
      </c>
      <c r="Q91" s="215"/>
      <c r="R91" s="200">
        <f t="shared" si="17"/>
        <v>0.53420400000000001</v>
      </c>
    </row>
    <row r="92" spans="1:18" x14ac:dyDescent="0.3">
      <c r="B92" s="209"/>
      <c r="C92" s="208"/>
      <c r="E92" s="210"/>
      <c r="F92" s="210"/>
      <c r="G92" s="211"/>
      <c r="H92" s="210"/>
      <c r="I92" s="211"/>
      <c r="J92" s="214"/>
      <c r="K92" s="212"/>
      <c r="L92" s="199"/>
      <c r="N92" s="210"/>
      <c r="O92" s="216"/>
      <c r="P92" s="216"/>
      <c r="Q92" s="215"/>
    </row>
    <row r="93" spans="1:18" x14ac:dyDescent="0.3">
      <c r="A93" s="10" t="s">
        <v>253</v>
      </c>
      <c r="B93" s="209" t="s">
        <v>279</v>
      </c>
      <c r="C93" s="208">
        <v>78367</v>
      </c>
      <c r="D93" s="199" t="s">
        <v>24</v>
      </c>
      <c r="E93" s="210">
        <v>20.29</v>
      </c>
      <c r="F93" s="210">
        <v>22.23</v>
      </c>
      <c r="G93" s="211">
        <v>72</v>
      </c>
      <c r="H93" s="210">
        <v>4.51</v>
      </c>
      <c r="I93" s="211">
        <v>110244</v>
      </c>
      <c r="J93" s="209" t="s">
        <v>255</v>
      </c>
      <c r="K93" s="212">
        <v>48.31</v>
      </c>
      <c r="L93" s="199" t="s">
        <v>256</v>
      </c>
      <c r="M93" s="199" t="s">
        <v>256</v>
      </c>
      <c r="N93" s="210">
        <v>6.39</v>
      </c>
      <c r="O93" s="216">
        <v>1.6629</v>
      </c>
      <c r="P93" s="216">
        <f t="shared" si="20"/>
        <v>10.625931</v>
      </c>
      <c r="Q93" s="215"/>
      <c r="R93" s="200">
        <f t="shared" si="17"/>
        <v>10.625931</v>
      </c>
    </row>
    <row r="94" spans="1:18" x14ac:dyDescent="0.3">
      <c r="B94" s="209"/>
      <c r="C94" s="208"/>
      <c r="E94" s="210"/>
      <c r="F94" s="210"/>
      <c r="G94" s="211"/>
      <c r="H94" s="210"/>
      <c r="I94" s="211">
        <v>100418</v>
      </c>
      <c r="J94" s="213" t="s">
        <v>257</v>
      </c>
      <c r="K94" s="212"/>
      <c r="L94" s="199"/>
      <c r="N94" s="210">
        <v>5.13</v>
      </c>
      <c r="O94" s="216">
        <v>0.19139999999999999</v>
      </c>
      <c r="P94" s="216">
        <f t="shared" si="20"/>
        <v>0.98188199999999992</v>
      </c>
      <c r="Q94" s="215"/>
      <c r="R94" s="200">
        <f t="shared" si="17"/>
        <v>0.98188199999999992</v>
      </c>
    </row>
    <row r="95" spans="1:18" x14ac:dyDescent="0.3">
      <c r="B95" s="209"/>
      <c r="C95" s="208"/>
      <c r="E95" s="210"/>
      <c r="F95" s="210"/>
      <c r="G95" s="211"/>
      <c r="H95" s="210"/>
      <c r="I95" s="211">
        <v>100332</v>
      </c>
      <c r="J95" s="214" t="s">
        <v>258</v>
      </c>
      <c r="K95" s="212"/>
      <c r="L95" s="199"/>
      <c r="N95" s="210">
        <v>1.1399999999999999</v>
      </c>
      <c r="O95" s="216">
        <v>0.46860000000000002</v>
      </c>
      <c r="P95" s="216">
        <f t="shared" si="20"/>
        <v>0.53420400000000001</v>
      </c>
      <c r="Q95" s="215"/>
      <c r="R95" s="200">
        <f t="shared" si="17"/>
        <v>0.53420400000000001</v>
      </c>
    </row>
    <row r="96" spans="1:18" x14ac:dyDescent="0.3">
      <c r="B96" s="209"/>
      <c r="C96" s="208"/>
      <c r="E96" s="210"/>
      <c r="F96" s="210"/>
      <c r="G96" s="211"/>
      <c r="H96" s="210"/>
      <c r="I96" s="211"/>
      <c r="J96" s="214"/>
      <c r="K96" s="212"/>
      <c r="L96" s="199"/>
      <c r="N96" s="210"/>
      <c r="O96" s="216"/>
      <c r="P96" s="216"/>
      <c r="Q96" s="215"/>
    </row>
    <row r="97" spans="1:18" x14ac:dyDescent="0.3">
      <c r="A97" s="10" t="s">
        <v>253</v>
      </c>
      <c r="B97" s="209" t="s">
        <v>280</v>
      </c>
      <c r="C97" s="208">
        <v>72580</v>
      </c>
      <c r="D97" s="199" t="s">
        <v>24</v>
      </c>
      <c r="E97" s="210">
        <v>18.86</v>
      </c>
      <c r="F97" s="210">
        <v>20.16</v>
      </c>
      <c r="G97" s="211">
        <v>60</v>
      </c>
      <c r="H97" s="210">
        <v>5.03</v>
      </c>
      <c r="I97" s="211">
        <v>110244</v>
      </c>
      <c r="J97" s="209" t="s">
        <v>255</v>
      </c>
      <c r="K97" s="212">
        <v>39.69</v>
      </c>
      <c r="L97" s="199" t="s">
        <v>256</v>
      </c>
      <c r="M97" s="199" t="s">
        <v>256</v>
      </c>
      <c r="N97" s="210">
        <v>2.96</v>
      </c>
      <c r="O97" s="216">
        <v>1.6629</v>
      </c>
      <c r="P97" s="216">
        <f t="shared" si="20"/>
        <v>4.9221839999999997</v>
      </c>
      <c r="Q97" s="215"/>
      <c r="R97" s="200">
        <f t="shared" si="17"/>
        <v>4.9221839999999997</v>
      </c>
    </row>
    <row r="98" spans="1:18" x14ac:dyDescent="0.3">
      <c r="B98" s="209"/>
      <c r="C98" s="208"/>
      <c r="E98" s="210"/>
      <c r="F98" s="210"/>
      <c r="G98" s="211"/>
      <c r="H98" s="210"/>
      <c r="I98" s="211">
        <v>100418</v>
      </c>
      <c r="J98" s="213" t="s">
        <v>257</v>
      </c>
      <c r="K98" s="212"/>
      <c r="L98" s="199"/>
      <c r="N98" s="210">
        <v>5.53</v>
      </c>
      <c r="O98" s="216">
        <v>0.19139999999999999</v>
      </c>
      <c r="P98" s="216">
        <f t="shared" si="20"/>
        <v>1.0584419999999999</v>
      </c>
      <c r="Q98" s="215"/>
      <c r="R98" s="200">
        <f t="shared" si="17"/>
        <v>1.0584419999999999</v>
      </c>
    </row>
    <row r="99" spans="1:18" x14ac:dyDescent="0.3">
      <c r="B99" s="209"/>
      <c r="C99" s="208"/>
      <c r="E99" s="210"/>
      <c r="F99" s="210"/>
      <c r="G99" s="211"/>
      <c r="H99" s="210"/>
      <c r="I99" s="211">
        <v>100332</v>
      </c>
      <c r="J99" s="214" t="s">
        <v>258</v>
      </c>
      <c r="K99" s="212"/>
      <c r="L99" s="199"/>
      <c r="N99" s="210">
        <v>1.08</v>
      </c>
      <c r="O99" s="216">
        <v>0.46860000000000002</v>
      </c>
      <c r="P99" s="216">
        <f t="shared" si="20"/>
        <v>0.50608800000000009</v>
      </c>
      <c r="Q99" s="215"/>
      <c r="R99" s="200">
        <f t="shared" si="17"/>
        <v>0.50608800000000009</v>
      </c>
    </row>
    <row r="100" spans="1:18" x14ac:dyDescent="0.3">
      <c r="B100" s="209"/>
      <c r="C100" s="208"/>
      <c r="E100" s="210"/>
      <c r="F100" s="210"/>
      <c r="G100" s="211"/>
      <c r="H100" s="210"/>
      <c r="I100" s="211"/>
      <c r="J100" s="214"/>
      <c r="K100" s="212"/>
      <c r="L100" s="199"/>
      <c r="N100" s="210"/>
      <c r="O100" s="216"/>
      <c r="P100" s="216"/>
      <c r="Q100" s="215"/>
    </row>
    <row r="101" spans="1:18" x14ac:dyDescent="0.3">
      <c r="A101" s="10" t="s">
        <v>253</v>
      </c>
      <c r="B101" s="209" t="s">
        <v>281</v>
      </c>
      <c r="C101" s="208">
        <v>72581</v>
      </c>
      <c r="D101" s="199" t="s">
        <v>24</v>
      </c>
      <c r="E101" s="210">
        <v>18.3</v>
      </c>
      <c r="F101" s="210">
        <v>19.600000000000001</v>
      </c>
      <c r="G101" s="211">
        <v>60</v>
      </c>
      <c r="H101" s="210">
        <v>4.88</v>
      </c>
      <c r="I101" s="211">
        <v>110244</v>
      </c>
      <c r="J101" s="209" t="s">
        <v>255</v>
      </c>
      <c r="K101" s="212">
        <v>41.54</v>
      </c>
      <c r="L101" s="199" t="s">
        <v>256</v>
      </c>
      <c r="M101" s="199" t="s">
        <v>256</v>
      </c>
      <c r="N101" s="210">
        <v>2.4500000000000002</v>
      </c>
      <c r="O101" s="216">
        <v>1.6629</v>
      </c>
      <c r="P101" s="216">
        <f t="shared" si="20"/>
        <v>4.0741050000000003</v>
      </c>
      <c r="Q101" s="215"/>
      <c r="R101" s="200">
        <f t="shared" si="17"/>
        <v>4.0741050000000003</v>
      </c>
    </row>
    <row r="102" spans="1:18" x14ac:dyDescent="0.3">
      <c r="B102" s="209"/>
      <c r="C102" s="208"/>
      <c r="E102" s="210"/>
      <c r="F102" s="210"/>
      <c r="G102" s="211"/>
      <c r="H102" s="210"/>
      <c r="I102" s="211">
        <v>100418</v>
      </c>
      <c r="J102" s="213" t="s">
        <v>257</v>
      </c>
      <c r="K102" s="212"/>
      <c r="L102" s="199"/>
      <c r="N102" s="210">
        <v>5.53</v>
      </c>
      <c r="O102" s="216">
        <v>0.19139999999999999</v>
      </c>
      <c r="P102" s="216">
        <f t="shared" si="20"/>
        <v>1.0584419999999999</v>
      </c>
      <c r="Q102" s="215"/>
      <c r="R102" s="200">
        <f t="shared" si="17"/>
        <v>1.0584419999999999</v>
      </c>
    </row>
    <row r="103" spans="1:18" x14ac:dyDescent="0.3">
      <c r="B103" s="209"/>
      <c r="C103" s="208"/>
      <c r="E103" s="210"/>
      <c r="F103" s="210"/>
      <c r="G103" s="211"/>
      <c r="H103" s="210"/>
      <c r="I103" s="211">
        <v>100332</v>
      </c>
      <c r="J103" s="214" t="s">
        <v>258</v>
      </c>
      <c r="K103" s="212"/>
      <c r="L103" s="199"/>
      <c r="N103" s="210">
        <v>0.94</v>
      </c>
      <c r="O103" s="216">
        <v>0.46860000000000002</v>
      </c>
      <c r="P103" s="216">
        <f t="shared" si="20"/>
        <v>0.44048399999999999</v>
      </c>
      <c r="Q103" s="215"/>
      <c r="R103" s="200">
        <f t="shared" si="17"/>
        <v>0.44048399999999999</v>
      </c>
    </row>
    <row r="104" spans="1:18" x14ac:dyDescent="0.3">
      <c r="B104" s="209"/>
      <c r="C104" s="208"/>
      <c r="E104" s="210"/>
      <c r="F104" s="210"/>
      <c r="G104" s="211"/>
      <c r="H104" s="210"/>
      <c r="I104" s="211"/>
      <c r="J104" s="214"/>
      <c r="K104" s="212"/>
      <c r="L104" s="199"/>
      <c r="N104" s="210"/>
      <c r="O104" s="216"/>
      <c r="P104" s="216"/>
      <c r="Q104" s="215"/>
    </row>
    <row r="105" spans="1:18" x14ac:dyDescent="0.3">
      <c r="A105" s="10" t="s">
        <v>253</v>
      </c>
      <c r="B105" s="209" t="s">
        <v>282</v>
      </c>
      <c r="C105" s="208">
        <v>78314</v>
      </c>
      <c r="D105" s="199" t="s">
        <v>24</v>
      </c>
      <c r="E105" s="210">
        <v>18.670000000000002</v>
      </c>
      <c r="F105" s="210">
        <v>20.03</v>
      </c>
      <c r="G105" s="211">
        <v>60</v>
      </c>
      <c r="H105" s="210">
        <v>4.9800000000000004</v>
      </c>
      <c r="I105" s="211">
        <v>110244</v>
      </c>
      <c r="J105" s="209" t="s">
        <v>255</v>
      </c>
      <c r="K105" s="212">
        <v>50.67</v>
      </c>
      <c r="L105" s="199" t="s">
        <v>256</v>
      </c>
      <c r="M105" s="199" t="s">
        <v>256</v>
      </c>
      <c r="N105" s="210">
        <v>4.8</v>
      </c>
      <c r="O105" s="216">
        <v>1.6629</v>
      </c>
      <c r="P105" s="216">
        <f t="shared" si="20"/>
        <v>7.9819199999999997</v>
      </c>
      <c r="Q105" s="215"/>
      <c r="R105" s="200">
        <f t="shared" si="17"/>
        <v>7.9819199999999997</v>
      </c>
    </row>
    <row r="106" spans="1:18" x14ac:dyDescent="0.3">
      <c r="B106" s="209"/>
      <c r="C106" s="208"/>
      <c r="E106" s="210"/>
      <c r="F106" s="210"/>
      <c r="G106" s="211"/>
      <c r="H106" s="210"/>
      <c r="I106" s="211">
        <v>100418</v>
      </c>
      <c r="J106" s="213" t="s">
        <v>257</v>
      </c>
      <c r="K106" s="212"/>
      <c r="L106" s="199"/>
      <c r="N106" s="210">
        <v>5.44</v>
      </c>
      <c r="O106" s="216">
        <v>0.19139999999999999</v>
      </c>
      <c r="P106" s="216">
        <f t="shared" si="20"/>
        <v>1.0412159999999999</v>
      </c>
      <c r="Q106" s="215"/>
      <c r="R106" s="200">
        <f t="shared" si="17"/>
        <v>1.0412159999999999</v>
      </c>
    </row>
    <row r="107" spans="1:18" x14ac:dyDescent="0.3">
      <c r="B107" s="209"/>
      <c r="C107" s="208"/>
      <c r="E107" s="210"/>
      <c r="F107" s="210"/>
      <c r="G107" s="211"/>
      <c r="H107" s="210"/>
      <c r="I107" s="211">
        <v>100332</v>
      </c>
      <c r="J107" s="214" t="s">
        <v>258</v>
      </c>
      <c r="K107" s="212"/>
      <c r="L107" s="199"/>
      <c r="N107" s="210">
        <v>1.03</v>
      </c>
      <c r="O107" s="216">
        <v>0.46860000000000002</v>
      </c>
      <c r="P107" s="216">
        <f t="shared" si="20"/>
        <v>0.48265800000000003</v>
      </c>
      <c r="Q107" s="215"/>
      <c r="R107" s="200">
        <f t="shared" si="17"/>
        <v>0.48265800000000003</v>
      </c>
    </row>
    <row r="108" spans="1:18" x14ac:dyDescent="0.3">
      <c r="B108" s="209"/>
      <c r="C108" s="208"/>
      <c r="E108" s="210"/>
      <c r="F108" s="210"/>
      <c r="G108" s="211"/>
      <c r="H108" s="210"/>
      <c r="I108" s="211"/>
      <c r="J108" s="214"/>
      <c r="K108" s="212"/>
      <c r="L108" s="199"/>
      <c r="N108" s="210"/>
      <c r="O108" s="216"/>
      <c r="P108" s="216"/>
      <c r="Q108" s="215"/>
    </row>
    <row r="109" spans="1:18" x14ac:dyDescent="0.3">
      <c r="A109" s="10" t="s">
        <v>253</v>
      </c>
      <c r="B109" s="209" t="s">
        <v>283</v>
      </c>
      <c r="C109" s="208">
        <v>78315</v>
      </c>
      <c r="D109" s="199" t="s">
        <v>24</v>
      </c>
      <c r="E109" s="210">
        <v>18.670000000000002</v>
      </c>
      <c r="F109" s="210">
        <v>20.03</v>
      </c>
      <c r="G109" s="211">
        <v>60</v>
      </c>
      <c r="H109" s="210">
        <v>4.9800000000000004</v>
      </c>
      <c r="I109" s="211">
        <v>110244</v>
      </c>
      <c r="J109" s="209" t="s">
        <v>255</v>
      </c>
      <c r="K109" s="212">
        <v>50.72</v>
      </c>
      <c r="L109" s="199" t="s">
        <v>256</v>
      </c>
      <c r="M109" s="199" t="s">
        <v>256</v>
      </c>
      <c r="N109" s="210">
        <v>5.92</v>
      </c>
      <c r="O109" s="216">
        <v>1.6629</v>
      </c>
      <c r="P109" s="216">
        <f t="shared" si="20"/>
        <v>9.8443679999999993</v>
      </c>
      <c r="Q109" s="215"/>
      <c r="R109" s="200">
        <f t="shared" si="17"/>
        <v>9.8443679999999993</v>
      </c>
    </row>
    <row r="110" spans="1:18" x14ac:dyDescent="0.3">
      <c r="B110" s="209"/>
      <c r="C110" s="208"/>
      <c r="E110" s="210"/>
      <c r="F110" s="210"/>
      <c r="G110" s="211"/>
      <c r="H110" s="210"/>
      <c r="I110" s="211">
        <v>100418</v>
      </c>
      <c r="J110" s="213" t="s">
        <v>257</v>
      </c>
      <c r="K110" s="212"/>
      <c r="L110" s="199"/>
      <c r="N110" s="210">
        <v>5.44</v>
      </c>
      <c r="O110" s="216">
        <v>0.19139999999999999</v>
      </c>
      <c r="P110" s="216">
        <f t="shared" si="20"/>
        <v>1.0412159999999999</v>
      </c>
      <c r="Q110" s="215"/>
      <c r="R110" s="200">
        <f t="shared" si="17"/>
        <v>1.0412159999999999</v>
      </c>
    </row>
    <row r="111" spans="1:18" x14ac:dyDescent="0.3">
      <c r="B111" s="209"/>
      <c r="C111" s="208"/>
      <c r="E111" s="210"/>
      <c r="F111" s="210"/>
      <c r="G111" s="211"/>
      <c r="H111" s="210"/>
      <c r="I111" s="211">
        <v>100332</v>
      </c>
      <c r="J111" s="214" t="s">
        <v>258</v>
      </c>
      <c r="K111" s="212"/>
      <c r="L111" s="199"/>
      <c r="N111" s="210">
        <v>1.03</v>
      </c>
      <c r="O111" s="216">
        <v>0.46860000000000002</v>
      </c>
      <c r="P111" s="216">
        <f t="shared" si="20"/>
        <v>0.48265800000000003</v>
      </c>
      <c r="Q111" s="215"/>
      <c r="R111" s="200">
        <f t="shared" si="17"/>
        <v>0.48265800000000003</v>
      </c>
    </row>
    <row r="112" spans="1:18" x14ac:dyDescent="0.3">
      <c r="B112" s="209"/>
      <c r="C112" s="208"/>
      <c r="E112" s="210"/>
      <c r="F112" s="210"/>
      <c r="G112" s="211"/>
      <c r="H112" s="210"/>
      <c r="I112" s="211"/>
      <c r="J112" s="214"/>
      <c r="K112" s="212"/>
      <c r="L112" s="199"/>
      <c r="N112" s="210"/>
      <c r="O112" s="216"/>
      <c r="P112" s="216"/>
      <c r="Q112" s="215"/>
    </row>
    <row r="113" spans="1:18" x14ac:dyDescent="0.3">
      <c r="A113" s="10" t="s">
        <v>253</v>
      </c>
      <c r="B113" s="209" t="s">
        <v>284</v>
      </c>
      <c r="C113" s="208">
        <v>78368</v>
      </c>
      <c r="D113" s="199" t="s">
        <v>24</v>
      </c>
      <c r="E113" s="210">
        <v>18.670000000000002</v>
      </c>
      <c r="F113" s="210">
        <v>19.98</v>
      </c>
      <c r="G113" s="211">
        <v>60</v>
      </c>
      <c r="H113" s="210">
        <v>4.9800000000000004</v>
      </c>
      <c r="I113" s="211">
        <v>110244</v>
      </c>
      <c r="J113" s="209" t="s">
        <v>255</v>
      </c>
      <c r="K113" s="212">
        <v>45.8</v>
      </c>
      <c r="L113" s="199" t="s">
        <v>256</v>
      </c>
      <c r="M113" s="199" t="s">
        <v>256</v>
      </c>
      <c r="N113" s="210">
        <v>5.92</v>
      </c>
      <c r="O113" s="216">
        <v>1.6629</v>
      </c>
      <c r="P113" s="216">
        <f t="shared" si="20"/>
        <v>9.8443679999999993</v>
      </c>
      <c r="Q113" s="215"/>
      <c r="R113" s="200">
        <f t="shared" si="17"/>
        <v>9.8443679999999993</v>
      </c>
    </row>
    <row r="114" spans="1:18" x14ac:dyDescent="0.3">
      <c r="B114" s="209"/>
      <c r="C114" s="208"/>
      <c r="F114" s="210"/>
      <c r="I114" s="211">
        <v>100418</v>
      </c>
      <c r="J114" s="213" t="s">
        <v>257</v>
      </c>
      <c r="K114" s="212"/>
      <c r="L114" s="199"/>
      <c r="N114" s="210">
        <v>5.44</v>
      </c>
      <c r="O114" s="216">
        <v>0.19139999999999999</v>
      </c>
      <c r="P114" s="216">
        <f t="shared" si="20"/>
        <v>1.0412159999999999</v>
      </c>
      <c r="Q114" s="215"/>
      <c r="R114" s="200">
        <f t="shared" si="17"/>
        <v>1.0412159999999999</v>
      </c>
    </row>
    <row r="115" spans="1:18" x14ac:dyDescent="0.3">
      <c r="B115" s="209"/>
      <c r="C115" s="208"/>
      <c r="F115" s="210"/>
      <c r="I115" s="211">
        <v>100332</v>
      </c>
      <c r="J115" s="214" t="s">
        <v>258</v>
      </c>
      <c r="K115" s="212"/>
      <c r="L115" s="199"/>
      <c r="N115" s="210">
        <v>1.03</v>
      </c>
      <c r="O115" s="216">
        <v>0.46860000000000002</v>
      </c>
      <c r="P115" s="216">
        <f t="shared" si="20"/>
        <v>0.48265800000000003</v>
      </c>
      <c r="Q115" s="215"/>
      <c r="R115" s="200">
        <f t="shared" si="17"/>
        <v>0.48265800000000003</v>
      </c>
    </row>
    <row r="116" spans="1:18" x14ac:dyDescent="0.3">
      <c r="B116" s="209"/>
      <c r="C116" s="208"/>
      <c r="F116" s="210"/>
      <c r="K116" s="204"/>
      <c r="L116" s="199"/>
      <c r="Q116" s="215"/>
    </row>
    <row r="117" spans="1:18" x14ac:dyDescent="0.3">
      <c r="A117" s="10" t="s">
        <v>253</v>
      </c>
      <c r="B117" s="209" t="s">
        <v>285</v>
      </c>
      <c r="C117" s="208">
        <v>78369</v>
      </c>
      <c r="D117" s="199" t="s">
        <v>24</v>
      </c>
      <c r="E117" s="210">
        <v>18.670000000000002</v>
      </c>
      <c r="F117" s="210">
        <v>19.98</v>
      </c>
      <c r="G117" s="211">
        <v>60</v>
      </c>
      <c r="H117" s="210">
        <v>4.9800000000000004</v>
      </c>
      <c r="I117" s="211">
        <v>110244</v>
      </c>
      <c r="J117" s="209" t="s">
        <v>255</v>
      </c>
      <c r="K117" s="212">
        <v>45.77</v>
      </c>
      <c r="L117" s="199" t="s">
        <v>256</v>
      </c>
      <c r="M117" s="199" t="s">
        <v>256</v>
      </c>
      <c r="N117" s="210">
        <v>4.8</v>
      </c>
      <c r="O117" s="216">
        <v>1.6629</v>
      </c>
      <c r="P117" s="216">
        <f t="shared" ref="P117:P129" si="21">N117*O117</f>
        <v>7.9819199999999997</v>
      </c>
      <c r="Q117" s="215"/>
      <c r="R117" s="200">
        <f t="shared" si="17"/>
        <v>7.9819199999999997</v>
      </c>
    </row>
    <row r="118" spans="1:18" x14ac:dyDescent="0.3">
      <c r="C118" s="208"/>
      <c r="E118" s="210"/>
      <c r="F118" s="210"/>
      <c r="G118" s="211"/>
      <c r="H118" s="210"/>
      <c r="I118" s="211">
        <v>100418</v>
      </c>
      <c r="J118" s="213" t="s">
        <v>257</v>
      </c>
      <c r="K118" s="212"/>
      <c r="L118" s="199"/>
      <c r="N118" s="210">
        <v>5.44</v>
      </c>
      <c r="O118" s="216">
        <v>0.19139999999999999</v>
      </c>
      <c r="P118" s="216">
        <f t="shared" si="21"/>
        <v>1.0412159999999999</v>
      </c>
      <c r="Q118" s="215"/>
      <c r="R118" s="200">
        <f t="shared" si="17"/>
        <v>1.0412159999999999</v>
      </c>
    </row>
    <row r="119" spans="1:18" x14ac:dyDescent="0.3">
      <c r="C119" s="208"/>
      <c r="E119" s="210"/>
      <c r="F119" s="210"/>
      <c r="G119" s="211"/>
      <c r="H119" s="210"/>
      <c r="I119" s="211">
        <v>100332</v>
      </c>
      <c r="J119" s="214" t="s">
        <v>258</v>
      </c>
      <c r="K119" s="212"/>
      <c r="L119" s="199"/>
      <c r="N119" s="210">
        <v>1.03</v>
      </c>
      <c r="O119" s="216">
        <v>0.46860000000000002</v>
      </c>
      <c r="P119" s="216">
        <f t="shared" si="21"/>
        <v>0.48265800000000003</v>
      </c>
      <c r="Q119" s="215"/>
      <c r="R119" s="200">
        <f t="shared" si="17"/>
        <v>0.48265800000000003</v>
      </c>
    </row>
    <row r="120" spans="1:18" x14ac:dyDescent="0.3">
      <c r="C120" s="208"/>
      <c r="E120" s="210"/>
      <c r="F120" s="210"/>
      <c r="G120" s="211"/>
      <c r="H120" s="210"/>
      <c r="I120" s="211"/>
      <c r="J120" s="214"/>
      <c r="K120" s="212"/>
      <c r="L120" s="199"/>
      <c r="N120" s="210"/>
      <c r="O120" s="216"/>
      <c r="P120" s="216"/>
      <c r="Q120" s="215"/>
    </row>
    <row r="121" spans="1:18" x14ac:dyDescent="0.3">
      <c r="A121" s="10" t="s">
        <v>253</v>
      </c>
      <c r="B121" s="209" t="s">
        <v>286</v>
      </c>
      <c r="C121" s="217">
        <v>72565</v>
      </c>
      <c r="D121" s="199" t="s">
        <v>24</v>
      </c>
      <c r="E121" s="210">
        <v>25.44</v>
      </c>
      <c r="F121" s="210">
        <v>27.71</v>
      </c>
      <c r="G121" s="211">
        <v>96</v>
      </c>
      <c r="H121" s="210">
        <v>4.24</v>
      </c>
      <c r="I121" s="211">
        <v>110244</v>
      </c>
      <c r="J121" s="209" t="s">
        <v>255</v>
      </c>
      <c r="K121" s="212">
        <v>53.63</v>
      </c>
      <c r="L121" s="199" t="s">
        <v>256</v>
      </c>
      <c r="M121" s="199" t="s">
        <v>256</v>
      </c>
      <c r="N121" s="210">
        <v>4.5</v>
      </c>
      <c r="O121" s="216">
        <v>1.6629</v>
      </c>
      <c r="P121" s="216">
        <f t="shared" si="21"/>
        <v>7.4830500000000004</v>
      </c>
      <c r="Q121" s="215"/>
      <c r="R121" s="200">
        <f t="shared" si="17"/>
        <v>7.4830500000000004</v>
      </c>
    </row>
    <row r="122" spans="1:18" x14ac:dyDescent="0.3">
      <c r="B122" s="209"/>
      <c r="C122" s="217"/>
      <c r="E122" s="210"/>
      <c r="F122" s="210"/>
      <c r="G122" s="211"/>
      <c r="H122" s="210"/>
      <c r="I122" s="211">
        <v>100418</v>
      </c>
      <c r="J122" s="213" t="s">
        <v>257</v>
      </c>
      <c r="K122" s="212"/>
      <c r="L122" s="199"/>
      <c r="N122" s="210">
        <v>7.43</v>
      </c>
      <c r="O122" s="216">
        <v>0.19139999999999999</v>
      </c>
      <c r="P122" s="216">
        <f t="shared" si="21"/>
        <v>1.4221019999999998</v>
      </c>
      <c r="Q122" s="215"/>
      <c r="R122" s="200">
        <f t="shared" si="17"/>
        <v>1.4221019999999998</v>
      </c>
    </row>
    <row r="123" spans="1:18" x14ac:dyDescent="0.3">
      <c r="B123" s="209"/>
      <c r="C123" s="217"/>
      <c r="E123" s="210"/>
      <c r="F123" s="210"/>
      <c r="G123" s="211"/>
      <c r="H123" s="210"/>
      <c r="I123" s="211"/>
      <c r="J123" s="213"/>
      <c r="K123" s="212"/>
      <c r="L123" s="199"/>
      <c r="N123" s="210"/>
      <c r="O123" s="216"/>
      <c r="P123" s="216"/>
      <c r="Q123" s="215"/>
    </row>
    <row r="124" spans="1:18" x14ac:dyDescent="0.3">
      <c r="A124" s="10" t="s">
        <v>253</v>
      </c>
      <c r="B124" s="209" t="s">
        <v>287</v>
      </c>
      <c r="C124" s="217">
        <v>68521</v>
      </c>
      <c r="D124" s="199" t="s">
        <v>24</v>
      </c>
      <c r="E124" s="210">
        <v>30.6</v>
      </c>
      <c r="F124" s="210">
        <v>33.630000000000003</v>
      </c>
      <c r="G124" s="211">
        <v>96</v>
      </c>
      <c r="H124" s="210">
        <v>5.0999999999999996</v>
      </c>
      <c r="I124" s="211">
        <v>110244</v>
      </c>
      <c r="J124" s="209" t="s">
        <v>255</v>
      </c>
      <c r="K124" s="212">
        <v>59.17</v>
      </c>
      <c r="L124" s="199" t="s">
        <v>256</v>
      </c>
      <c r="M124" s="199" t="s">
        <v>256</v>
      </c>
      <c r="N124" s="210">
        <v>12</v>
      </c>
      <c r="O124" s="216">
        <v>1.6629</v>
      </c>
      <c r="P124" s="216">
        <f t="shared" si="21"/>
        <v>19.954799999999999</v>
      </c>
      <c r="Q124" s="215"/>
      <c r="R124" s="200">
        <f t="shared" si="17"/>
        <v>19.954799999999999</v>
      </c>
    </row>
    <row r="125" spans="1:18" x14ac:dyDescent="0.3">
      <c r="B125" s="209"/>
      <c r="C125" s="217"/>
      <c r="E125" s="210"/>
      <c r="F125" s="210"/>
      <c r="G125" s="211"/>
      <c r="H125" s="210"/>
      <c r="I125" s="211">
        <v>100418</v>
      </c>
      <c r="J125" s="213" t="s">
        <v>257</v>
      </c>
      <c r="K125" s="212"/>
      <c r="L125" s="199"/>
      <c r="N125" s="210">
        <v>8.42</v>
      </c>
      <c r="O125" s="216">
        <v>0.19139999999999999</v>
      </c>
      <c r="P125" s="216">
        <f t="shared" si="21"/>
        <v>1.6115879999999998</v>
      </c>
      <c r="Q125" s="215"/>
      <c r="R125" s="200">
        <f t="shared" si="17"/>
        <v>1.6115879999999998</v>
      </c>
    </row>
    <row r="126" spans="1:18" x14ac:dyDescent="0.3">
      <c r="B126" s="209"/>
      <c r="C126" s="217"/>
      <c r="E126" s="210"/>
      <c r="F126" s="210"/>
      <c r="G126" s="211"/>
      <c r="H126" s="210"/>
      <c r="I126" s="211">
        <v>100332</v>
      </c>
      <c r="J126" s="214" t="s">
        <v>258</v>
      </c>
      <c r="K126" s="212"/>
      <c r="L126" s="199"/>
      <c r="N126" s="210">
        <v>1.5</v>
      </c>
      <c r="O126" s="216">
        <v>0.46860000000000002</v>
      </c>
      <c r="P126" s="216">
        <f t="shared" si="21"/>
        <v>0.70290000000000008</v>
      </c>
      <c r="Q126" s="215"/>
      <c r="R126" s="200">
        <f t="shared" si="17"/>
        <v>0.70290000000000008</v>
      </c>
    </row>
    <row r="127" spans="1:18" x14ac:dyDescent="0.3">
      <c r="B127" s="209"/>
      <c r="C127" s="217"/>
      <c r="E127" s="210"/>
      <c r="F127" s="210"/>
      <c r="G127" s="211"/>
      <c r="H127" s="210"/>
      <c r="I127" s="211"/>
      <c r="J127" s="214"/>
      <c r="K127" s="212"/>
      <c r="L127" s="199"/>
      <c r="N127" s="210"/>
      <c r="O127" s="216"/>
      <c r="P127" s="216"/>
      <c r="Q127" s="215"/>
    </row>
    <row r="128" spans="1:18" x14ac:dyDescent="0.3">
      <c r="A128" s="10" t="s">
        <v>253</v>
      </c>
      <c r="B128" s="209" t="s">
        <v>288</v>
      </c>
      <c r="C128" s="217">
        <v>68525</v>
      </c>
      <c r="D128" s="199" t="s">
        <v>24</v>
      </c>
      <c r="E128" s="210">
        <v>30.6</v>
      </c>
      <c r="F128" s="210">
        <v>33.630000000000003</v>
      </c>
      <c r="G128" s="211">
        <v>96</v>
      </c>
      <c r="H128" s="210">
        <v>5.0999999999999996</v>
      </c>
      <c r="I128" s="211">
        <v>110244</v>
      </c>
      <c r="J128" s="209" t="s">
        <v>255</v>
      </c>
      <c r="K128" s="212">
        <v>59.17</v>
      </c>
      <c r="L128" s="199" t="s">
        <v>256</v>
      </c>
      <c r="M128" s="199" t="s">
        <v>256</v>
      </c>
      <c r="N128" s="210">
        <v>10.38</v>
      </c>
      <c r="O128" s="216">
        <v>1.6629</v>
      </c>
      <c r="P128" s="216">
        <f t="shared" si="21"/>
        <v>17.260902000000002</v>
      </c>
      <c r="Q128" s="215"/>
      <c r="R128" s="200">
        <f t="shared" si="17"/>
        <v>17.260902000000002</v>
      </c>
    </row>
    <row r="129" spans="1:18" x14ac:dyDescent="0.3">
      <c r="B129" s="209"/>
      <c r="C129" s="217"/>
      <c r="E129" s="210"/>
      <c r="F129" s="210"/>
      <c r="G129" s="211"/>
      <c r="H129" s="210"/>
      <c r="I129" s="211">
        <v>100418</v>
      </c>
      <c r="J129" s="213" t="s">
        <v>257</v>
      </c>
      <c r="K129" s="212"/>
      <c r="L129" s="199"/>
      <c r="N129" s="210">
        <v>6.15</v>
      </c>
      <c r="O129" s="216">
        <v>0.19139999999999999</v>
      </c>
      <c r="P129" s="216">
        <f t="shared" si="21"/>
        <v>1.1771099999999999</v>
      </c>
      <c r="Q129" s="215"/>
      <c r="R129" s="200">
        <f t="shared" si="17"/>
        <v>1.1771099999999999</v>
      </c>
    </row>
    <row r="130" spans="1:18" x14ac:dyDescent="0.3">
      <c r="B130" s="209"/>
      <c r="C130" s="217"/>
      <c r="E130" s="210"/>
      <c r="F130" s="210"/>
      <c r="G130" s="211"/>
      <c r="H130" s="210"/>
      <c r="I130" s="211">
        <v>100332</v>
      </c>
      <c r="J130" s="214" t="s">
        <v>258</v>
      </c>
      <c r="K130" s="212"/>
      <c r="L130" s="199"/>
      <c r="N130" s="210">
        <v>1.5</v>
      </c>
      <c r="O130" s="216">
        <v>0.46860000000000002</v>
      </c>
      <c r="P130" s="216">
        <v>0.71</v>
      </c>
      <c r="Q130" s="215"/>
      <c r="R130" s="200">
        <f t="shared" si="17"/>
        <v>0.70290000000000008</v>
      </c>
    </row>
    <row r="131" spans="1:18" x14ac:dyDescent="0.3">
      <c r="B131" s="209"/>
      <c r="C131" s="217"/>
      <c r="E131" s="210"/>
      <c r="F131" s="210"/>
      <c r="G131" s="211"/>
      <c r="H131" s="210"/>
      <c r="I131" s="211"/>
      <c r="J131" s="214"/>
      <c r="K131" s="212"/>
      <c r="L131" s="199"/>
      <c r="N131" s="210"/>
      <c r="O131" s="216"/>
      <c r="P131" s="216"/>
      <c r="Q131" s="215"/>
    </row>
    <row r="132" spans="1:18" x14ac:dyDescent="0.3">
      <c r="A132" s="10" t="s">
        <v>253</v>
      </c>
      <c r="B132" s="209" t="s">
        <v>289</v>
      </c>
      <c r="C132" s="217">
        <v>68534</v>
      </c>
      <c r="D132" s="199" t="s">
        <v>24</v>
      </c>
      <c r="E132" s="210">
        <v>31.21</v>
      </c>
      <c r="F132" s="210">
        <v>34.24</v>
      </c>
      <c r="G132" s="211">
        <v>96</v>
      </c>
      <c r="H132" s="210">
        <v>5.21</v>
      </c>
      <c r="I132" s="211">
        <v>110244</v>
      </c>
      <c r="J132" s="209" t="s">
        <v>255</v>
      </c>
      <c r="K132" s="212">
        <v>59.17</v>
      </c>
      <c r="L132" s="199" t="s">
        <v>256</v>
      </c>
      <c r="M132" s="199" t="s">
        <v>256</v>
      </c>
      <c r="N132" s="210">
        <v>8.77</v>
      </c>
      <c r="O132" s="216">
        <v>1.6629</v>
      </c>
      <c r="P132" s="216">
        <v>14.58</v>
      </c>
      <c r="Q132" s="215"/>
      <c r="R132" s="200">
        <f t="shared" si="17"/>
        <v>14.583632999999999</v>
      </c>
    </row>
    <row r="133" spans="1:18" x14ac:dyDescent="0.3">
      <c r="B133" s="209"/>
      <c r="C133" s="217"/>
      <c r="E133" s="210"/>
      <c r="F133" s="210"/>
      <c r="G133" s="211"/>
      <c r="H133" s="210"/>
      <c r="I133" s="211">
        <v>100418</v>
      </c>
      <c r="J133" s="213" t="s">
        <v>257</v>
      </c>
      <c r="K133" s="212"/>
      <c r="L133" s="199"/>
      <c r="N133" s="210">
        <v>8.42</v>
      </c>
      <c r="O133" s="216">
        <v>0.19139999999999999</v>
      </c>
      <c r="P133" s="216">
        <f>N133*O133</f>
        <v>1.6115879999999998</v>
      </c>
      <c r="Q133" s="215"/>
      <c r="R133" s="200">
        <f t="shared" si="17"/>
        <v>1.6115879999999998</v>
      </c>
    </row>
    <row r="134" spans="1:18" x14ac:dyDescent="0.3">
      <c r="B134" s="209"/>
      <c r="C134" s="217"/>
      <c r="E134" s="210"/>
      <c r="F134" s="210"/>
      <c r="G134" s="211"/>
      <c r="H134" s="210"/>
      <c r="I134" s="211">
        <v>100332</v>
      </c>
      <c r="J134" s="214" t="s">
        <v>258</v>
      </c>
      <c r="K134" s="212"/>
      <c r="L134" s="199"/>
      <c r="N134" s="210">
        <v>1.5</v>
      </c>
      <c r="O134" s="216">
        <v>0.46860000000000002</v>
      </c>
      <c r="P134" s="216">
        <v>0.71</v>
      </c>
      <c r="Q134" s="215"/>
      <c r="R134" s="200">
        <f t="shared" si="17"/>
        <v>0.70290000000000008</v>
      </c>
    </row>
    <row r="135" spans="1:18" x14ac:dyDescent="0.3">
      <c r="B135" s="209"/>
      <c r="C135" s="217"/>
      <c r="E135" s="210"/>
      <c r="F135" s="210"/>
      <c r="G135" s="211"/>
      <c r="H135" s="210"/>
      <c r="I135" s="211"/>
      <c r="J135" s="214"/>
      <c r="K135" s="212"/>
      <c r="L135" s="199"/>
      <c r="N135" s="210"/>
      <c r="O135" s="216"/>
      <c r="P135" s="216"/>
      <c r="Q135" s="215"/>
    </row>
    <row r="136" spans="1:18" x14ac:dyDescent="0.3">
      <c r="A136" s="10" t="s">
        <v>253</v>
      </c>
      <c r="B136" s="209" t="s">
        <v>290</v>
      </c>
      <c r="C136" s="217">
        <v>78673</v>
      </c>
      <c r="D136" s="199" t="s">
        <v>24</v>
      </c>
      <c r="E136" s="210">
        <v>27.6</v>
      </c>
      <c r="F136" s="210">
        <v>30.73</v>
      </c>
      <c r="G136" s="211">
        <v>96</v>
      </c>
      <c r="H136" s="210">
        <v>4.5999999999999996</v>
      </c>
      <c r="I136" s="211">
        <v>110244</v>
      </c>
      <c r="J136" s="209" t="s">
        <v>255</v>
      </c>
      <c r="K136" s="212">
        <v>38.22</v>
      </c>
      <c r="L136" s="199" t="s">
        <v>256</v>
      </c>
      <c r="M136" s="199" t="s">
        <v>256</v>
      </c>
      <c r="N136" s="210">
        <v>4.5</v>
      </c>
      <c r="O136" s="216">
        <v>1.6629</v>
      </c>
      <c r="P136" s="216">
        <f t="shared" ref="P136:P146" si="22">N136*O136</f>
        <v>7.4830500000000004</v>
      </c>
      <c r="Q136" s="215"/>
      <c r="R136" s="200">
        <f t="shared" si="17"/>
        <v>7.4830500000000004</v>
      </c>
    </row>
    <row r="137" spans="1:18" x14ac:dyDescent="0.3">
      <c r="B137" s="209"/>
      <c r="C137" s="217"/>
      <c r="E137" s="210"/>
      <c r="F137" s="210"/>
      <c r="G137" s="211"/>
      <c r="H137" s="210"/>
      <c r="I137" s="211">
        <v>100418</v>
      </c>
      <c r="J137" s="213" t="s">
        <v>257</v>
      </c>
      <c r="K137" s="212"/>
      <c r="L137" s="199"/>
      <c r="N137" s="210">
        <v>7.43</v>
      </c>
      <c r="O137" s="216">
        <v>0.19139999999999999</v>
      </c>
      <c r="P137" s="216">
        <f t="shared" si="22"/>
        <v>1.4221019999999998</v>
      </c>
      <c r="Q137" s="215"/>
      <c r="R137" s="200">
        <f t="shared" si="17"/>
        <v>1.4221019999999998</v>
      </c>
    </row>
    <row r="138" spans="1:18" x14ac:dyDescent="0.3">
      <c r="B138" s="209"/>
      <c r="C138" s="217"/>
      <c r="E138" s="210"/>
      <c r="F138" s="210"/>
      <c r="G138" s="211"/>
      <c r="H138" s="210"/>
      <c r="I138" s="211">
        <v>100332</v>
      </c>
      <c r="J138" s="214" t="s">
        <v>258</v>
      </c>
      <c r="K138" s="212"/>
      <c r="L138" s="199"/>
      <c r="N138" s="210">
        <v>1.5</v>
      </c>
      <c r="O138" s="216">
        <v>0.46860000000000002</v>
      </c>
      <c r="P138" s="216">
        <f t="shared" si="22"/>
        <v>0.70290000000000008</v>
      </c>
      <c r="Q138" s="215"/>
      <c r="R138" s="200">
        <f t="shared" si="17"/>
        <v>0.70290000000000008</v>
      </c>
    </row>
    <row r="139" spans="1:18" x14ac:dyDescent="0.3">
      <c r="B139" s="209"/>
      <c r="C139" s="217"/>
      <c r="E139" s="210"/>
      <c r="F139" s="210"/>
      <c r="G139" s="211"/>
      <c r="H139" s="210"/>
      <c r="I139" s="211"/>
      <c r="J139" s="214"/>
      <c r="K139" s="212"/>
      <c r="L139" s="199"/>
      <c r="N139" s="210"/>
      <c r="O139" s="216"/>
      <c r="P139" s="216"/>
      <c r="Q139" s="215"/>
    </row>
    <row r="140" spans="1:18" x14ac:dyDescent="0.3">
      <c r="A140" s="10" t="s">
        <v>253</v>
      </c>
      <c r="B140" s="209" t="s">
        <v>291</v>
      </c>
      <c r="C140" s="217">
        <v>78674</v>
      </c>
      <c r="D140" s="199" t="s">
        <v>24</v>
      </c>
      <c r="E140" s="210">
        <v>26.88</v>
      </c>
      <c r="F140" s="210">
        <v>30.35</v>
      </c>
      <c r="G140" s="211">
        <v>96</v>
      </c>
      <c r="H140" s="210">
        <v>4.4800000000000004</v>
      </c>
      <c r="I140" s="211">
        <v>110244</v>
      </c>
      <c r="J140" s="209" t="s">
        <v>255</v>
      </c>
      <c r="K140" s="212">
        <v>39.44</v>
      </c>
      <c r="L140" s="199" t="s">
        <v>256</v>
      </c>
      <c r="M140" s="199" t="s">
        <v>256</v>
      </c>
      <c r="N140" s="210">
        <v>3.33</v>
      </c>
      <c r="O140" s="216">
        <v>1.6629</v>
      </c>
      <c r="P140" s="216">
        <f t="shared" si="22"/>
        <v>5.5374569999999999</v>
      </c>
      <c r="Q140" s="215"/>
      <c r="R140" s="200">
        <f t="shared" ref="R140:R202" si="23">N140*O140</f>
        <v>5.5374569999999999</v>
      </c>
    </row>
    <row r="141" spans="1:18" x14ac:dyDescent="0.3">
      <c r="B141" s="209"/>
      <c r="C141" s="217"/>
      <c r="E141" s="210"/>
      <c r="F141" s="210"/>
      <c r="G141" s="211"/>
      <c r="H141" s="210"/>
      <c r="I141" s="211">
        <v>100418</v>
      </c>
      <c r="J141" s="213" t="s">
        <v>257</v>
      </c>
      <c r="K141" s="212"/>
      <c r="L141" s="199"/>
      <c r="N141" s="210">
        <v>7.43</v>
      </c>
      <c r="O141" s="216">
        <v>0.19139999999999999</v>
      </c>
      <c r="P141" s="216">
        <f t="shared" si="22"/>
        <v>1.4221019999999998</v>
      </c>
      <c r="Q141" s="215"/>
      <c r="R141" s="200">
        <f t="shared" si="23"/>
        <v>1.4221019999999998</v>
      </c>
    </row>
    <row r="142" spans="1:18" x14ac:dyDescent="0.3">
      <c r="B142" s="209"/>
      <c r="C142" s="217"/>
      <c r="E142" s="210"/>
      <c r="F142" s="210"/>
      <c r="G142" s="211"/>
      <c r="H142" s="210"/>
      <c r="I142" s="211">
        <v>100332</v>
      </c>
      <c r="J142" s="214" t="s">
        <v>258</v>
      </c>
      <c r="K142" s="212"/>
      <c r="L142" s="199"/>
      <c r="N142" s="210">
        <v>1.5</v>
      </c>
      <c r="O142" s="216">
        <v>0.46860000000000002</v>
      </c>
      <c r="P142" s="216">
        <f t="shared" si="22"/>
        <v>0.70290000000000008</v>
      </c>
      <c r="Q142" s="215"/>
      <c r="R142" s="200">
        <f t="shared" si="23"/>
        <v>0.70290000000000008</v>
      </c>
    </row>
    <row r="143" spans="1:18" x14ac:dyDescent="0.3">
      <c r="B143" s="209"/>
      <c r="C143" s="217"/>
      <c r="E143" s="210"/>
      <c r="F143" s="210"/>
      <c r="G143" s="211"/>
      <c r="H143" s="210"/>
      <c r="I143" s="211"/>
      <c r="J143" s="214"/>
      <c r="K143" s="212"/>
      <c r="L143" s="199"/>
      <c r="N143" s="210"/>
      <c r="O143" s="216"/>
      <c r="P143" s="216"/>
      <c r="Q143" s="215"/>
    </row>
    <row r="144" spans="1:18" x14ac:dyDescent="0.3">
      <c r="A144" s="10" t="s">
        <v>253</v>
      </c>
      <c r="B144" s="209" t="s">
        <v>292</v>
      </c>
      <c r="C144" s="217">
        <v>78697</v>
      </c>
      <c r="D144" s="199" t="s">
        <v>24</v>
      </c>
      <c r="E144" s="210">
        <v>27</v>
      </c>
      <c r="F144" s="210">
        <v>30</v>
      </c>
      <c r="G144" s="211">
        <v>96</v>
      </c>
      <c r="H144" s="210">
        <v>4.5</v>
      </c>
      <c r="I144" s="211">
        <v>110244</v>
      </c>
      <c r="J144" s="209" t="s">
        <v>255</v>
      </c>
      <c r="K144" s="212">
        <v>42.52</v>
      </c>
      <c r="L144" s="199" t="s">
        <v>256</v>
      </c>
      <c r="M144" s="199" t="s">
        <v>256</v>
      </c>
      <c r="N144" s="210">
        <v>8.4</v>
      </c>
      <c r="O144" s="216">
        <v>1.6629</v>
      </c>
      <c r="P144" s="216">
        <f t="shared" si="22"/>
        <v>13.968360000000001</v>
      </c>
      <c r="Q144" s="215"/>
      <c r="R144" s="200">
        <f t="shared" si="23"/>
        <v>13.968360000000001</v>
      </c>
    </row>
    <row r="145" spans="1:18" x14ac:dyDescent="0.3">
      <c r="C145" s="208"/>
      <c r="F145" s="210"/>
      <c r="I145" s="211">
        <v>100418</v>
      </c>
      <c r="J145" s="213" t="s">
        <v>257</v>
      </c>
      <c r="K145" s="212"/>
      <c r="L145" s="199"/>
      <c r="N145" s="210">
        <v>7.43</v>
      </c>
      <c r="O145" s="216">
        <v>0.19139999999999999</v>
      </c>
      <c r="P145" s="216">
        <f t="shared" si="22"/>
        <v>1.4221019999999998</v>
      </c>
      <c r="Q145" s="215"/>
      <c r="R145" s="200">
        <f t="shared" si="23"/>
        <v>1.4221019999999998</v>
      </c>
    </row>
    <row r="146" spans="1:18" x14ac:dyDescent="0.3">
      <c r="C146" s="208"/>
      <c r="F146" s="210"/>
      <c r="I146" s="211">
        <v>100332</v>
      </c>
      <c r="J146" s="214" t="s">
        <v>258</v>
      </c>
      <c r="K146" s="212"/>
      <c r="L146" s="199"/>
      <c r="N146" s="210">
        <v>1.5</v>
      </c>
      <c r="O146" s="216">
        <v>0.46860000000000002</v>
      </c>
      <c r="P146" s="216">
        <f t="shared" si="22"/>
        <v>0.70290000000000008</v>
      </c>
      <c r="Q146" s="215"/>
      <c r="R146" s="200">
        <f t="shared" si="23"/>
        <v>0.70290000000000008</v>
      </c>
    </row>
    <row r="147" spans="1:18" x14ac:dyDescent="0.3">
      <c r="C147" s="208"/>
      <c r="F147" s="210"/>
      <c r="K147" s="204"/>
      <c r="L147" s="199"/>
      <c r="Q147" s="215"/>
    </row>
    <row r="148" spans="1:18" x14ac:dyDescent="0.3">
      <c r="A148" s="10" t="s">
        <v>253</v>
      </c>
      <c r="B148" s="209" t="s">
        <v>293</v>
      </c>
      <c r="C148" s="217">
        <v>78698</v>
      </c>
      <c r="D148" s="199" t="s">
        <v>24</v>
      </c>
      <c r="E148" s="210">
        <v>26.88</v>
      </c>
      <c r="F148" s="210">
        <v>30.26</v>
      </c>
      <c r="G148" s="211">
        <v>96</v>
      </c>
      <c r="H148" s="210">
        <v>4.4800000000000004</v>
      </c>
      <c r="I148" s="211">
        <v>110244</v>
      </c>
      <c r="J148" s="209" t="s">
        <v>255</v>
      </c>
      <c r="K148" s="212">
        <v>42.99</v>
      </c>
      <c r="L148" s="199" t="s">
        <v>256</v>
      </c>
      <c r="M148" s="199" t="s">
        <v>256</v>
      </c>
      <c r="N148" s="210">
        <v>6.66</v>
      </c>
      <c r="O148" s="216">
        <v>1.6629</v>
      </c>
      <c r="P148" s="216">
        <f t="shared" ref="P148:P158" si="24">N148*O148</f>
        <v>11.074914</v>
      </c>
      <c r="Q148" s="215"/>
      <c r="R148" s="200">
        <f t="shared" si="23"/>
        <v>11.074914</v>
      </c>
    </row>
    <row r="149" spans="1:18" x14ac:dyDescent="0.3">
      <c r="B149" s="209"/>
      <c r="C149" s="217"/>
      <c r="E149" s="210"/>
      <c r="F149" s="210"/>
      <c r="G149" s="211"/>
      <c r="H149" s="210"/>
      <c r="I149" s="211">
        <v>100418</v>
      </c>
      <c r="J149" s="213" t="s">
        <v>257</v>
      </c>
      <c r="K149" s="212"/>
      <c r="L149" s="199"/>
      <c r="N149" s="210">
        <v>7.43</v>
      </c>
      <c r="O149" s="216">
        <v>0.19139999999999999</v>
      </c>
      <c r="P149" s="216">
        <f t="shared" si="24"/>
        <v>1.4221019999999998</v>
      </c>
      <c r="Q149" s="215"/>
      <c r="R149" s="200">
        <f t="shared" si="23"/>
        <v>1.4221019999999998</v>
      </c>
    </row>
    <row r="150" spans="1:18" x14ac:dyDescent="0.3">
      <c r="B150" s="209"/>
      <c r="C150" s="217"/>
      <c r="E150" s="210"/>
      <c r="F150" s="210"/>
      <c r="G150" s="211"/>
      <c r="H150" s="210"/>
      <c r="I150" s="211">
        <v>100332</v>
      </c>
      <c r="J150" s="214" t="s">
        <v>258</v>
      </c>
      <c r="K150" s="212"/>
      <c r="L150" s="199"/>
      <c r="N150" s="210">
        <v>1.5</v>
      </c>
      <c r="O150" s="216">
        <v>0.46860000000000002</v>
      </c>
      <c r="P150" s="216">
        <f t="shared" si="24"/>
        <v>0.70290000000000008</v>
      </c>
      <c r="Q150" s="215"/>
      <c r="R150" s="200">
        <f t="shared" si="23"/>
        <v>0.70290000000000008</v>
      </c>
    </row>
    <row r="151" spans="1:18" x14ac:dyDescent="0.3">
      <c r="B151" s="209"/>
      <c r="C151" s="217"/>
      <c r="E151" s="210"/>
      <c r="F151" s="210"/>
      <c r="G151" s="211"/>
      <c r="H151" s="210"/>
      <c r="I151" s="211"/>
      <c r="J151" s="214"/>
      <c r="K151" s="212"/>
      <c r="L151" s="199"/>
      <c r="N151" s="210"/>
      <c r="O151" s="216"/>
      <c r="P151" s="216"/>
      <c r="Q151" s="215"/>
    </row>
    <row r="152" spans="1:18" x14ac:dyDescent="0.3">
      <c r="A152" s="10" t="s">
        <v>253</v>
      </c>
      <c r="B152" s="209" t="s">
        <v>294</v>
      </c>
      <c r="C152" s="217">
        <v>63912</v>
      </c>
      <c r="D152" s="199" t="s">
        <v>24</v>
      </c>
      <c r="E152" s="210">
        <v>26.48</v>
      </c>
      <c r="F152" s="210">
        <v>30.32</v>
      </c>
      <c r="G152" s="211">
        <v>128</v>
      </c>
      <c r="H152" s="210">
        <v>3.31</v>
      </c>
      <c r="I152" s="211">
        <v>110244</v>
      </c>
      <c r="J152" s="209" t="s">
        <v>255</v>
      </c>
      <c r="K152" s="212">
        <v>41.22</v>
      </c>
      <c r="L152" s="199" t="s">
        <v>256</v>
      </c>
      <c r="M152" s="199" t="s">
        <v>256</v>
      </c>
      <c r="N152" s="210">
        <v>2.4</v>
      </c>
      <c r="O152" s="216">
        <v>1.6629</v>
      </c>
      <c r="P152" s="216">
        <f t="shared" si="24"/>
        <v>3.9909599999999998</v>
      </c>
      <c r="Q152" s="215"/>
      <c r="R152" s="200">
        <f t="shared" si="23"/>
        <v>3.9909599999999998</v>
      </c>
    </row>
    <row r="153" spans="1:18" x14ac:dyDescent="0.3">
      <c r="B153" s="209"/>
      <c r="C153" s="217"/>
      <c r="E153" s="210"/>
      <c r="F153" s="210"/>
      <c r="G153" s="211"/>
      <c r="H153" s="210"/>
      <c r="I153" s="211">
        <v>100418</v>
      </c>
      <c r="J153" s="213" t="s">
        <v>257</v>
      </c>
      <c r="K153" s="212"/>
      <c r="L153" s="199"/>
      <c r="N153" s="210">
        <v>7.89</v>
      </c>
      <c r="O153" s="216">
        <v>0.19139999999999999</v>
      </c>
      <c r="P153" s="216">
        <f t="shared" si="24"/>
        <v>1.5101459999999998</v>
      </c>
      <c r="Q153" s="215"/>
      <c r="R153" s="200">
        <f t="shared" si="23"/>
        <v>1.5101459999999998</v>
      </c>
    </row>
    <row r="154" spans="1:18" x14ac:dyDescent="0.3">
      <c r="B154" s="209"/>
      <c r="C154" s="217"/>
      <c r="E154" s="210"/>
      <c r="F154" s="210"/>
      <c r="G154" s="211"/>
      <c r="H154" s="210"/>
      <c r="I154" s="211">
        <v>100332</v>
      </c>
      <c r="J154" s="214" t="s">
        <v>258</v>
      </c>
      <c r="K154" s="212"/>
      <c r="L154" s="199"/>
      <c r="N154" s="210">
        <v>1.39</v>
      </c>
      <c r="O154" s="216">
        <v>0.46860000000000002</v>
      </c>
      <c r="P154" s="216">
        <f t="shared" si="24"/>
        <v>0.65135399999999999</v>
      </c>
      <c r="Q154" s="215"/>
      <c r="R154" s="200">
        <f t="shared" si="23"/>
        <v>0.65135399999999999</v>
      </c>
    </row>
    <row r="155" spans="1:18" x14ac:dyDescent="0.3">
      <c r="B155" s="209"/>
      <c r="C155" s="217"/>
      <c r="E155" s="210"/>
      <c r="F155" s="210"/>
      <c r="G155" s="211"/>
      <c r="H155" s="210"/>
      <c r="I155" s="211"/>
      <c r="J155" s="214"/>
      <c r="K155" s="212"/>
      <c r="L155" s="199"/>
      <c r="N155" s="210"/>
      <c r="O155" s="216"/>
      <c r="P155" s="216"/>
      <c r="Q155" s="215"/>
    </row>
    <row r="156" spans="1:18" x14ac:dyDescent="0.3">
      <c r="A156" s="10" t="s">
        <v>253</v>
      </c>
      <c r="B156" s="209" t="s">
        <v>295</v>
      </c>
      <c r="C156" s="217">
        <v>63913</v>
      </c>
      <c r="D156" s="199" t="s">
        <v>24</v>
      </c>
      <c r="E156" s="210">
        <v>22.93</v>
      </c>
      <c r="F156" s="210">
        <v>24.68</v>
      </c>
      <c r="G156" s="211">
        <v>100</v>
      </c>
      <c r="H156" s="210">
        <v>3.67</v>
      </c>
      <c r="I156" s="211">
        <v>110244</v>
      </c>
      <c r="J156" s="209" t="s">
        <v>255</v>
      </c>
      <c r="K156" s="212">
        <v>50.62</v>
      </c>
      <c r="L156" s="199" t="s">
        <v>256</v>
      </c>
      <c r="M156" s="199" t="s">
        <v>256</v>
      </c>
      <c r="N156" s="210">
        <v>2</v>
      </c>
      <c r="O156" s="216">
        <v>1.6629</v>
      </c>
      <c r="P156" s="216">
        <f t="shared" si="24"/>
        <v>3.3258000000000001</v>
      </c>
      <c r="Q156" s="215"/>
      <c r="R156" s="200">
        <f t="shared" si="23"/>
        <v>3.3258000000000001</v>
      </c>
    </row>
    <row r="157" spans="1:18" x14ac:dyDescent="0.3">
      <c r="B157" s="209"/>
      <c r="C157" s="217"/>
      <c r="E157" s="210"/>
      <c r="F157" s="210"/>
      <c r="G157" s="211"/>
      <c r="H157" s="210"/>
      <c r="I157" s="211">
        <v>100418</v>
      </c>
      <c r="J157" s="213" t="s">
        <v>257</v>
      </c>
      <c r="K157" s="212"/>
      <c r="L157" s="199"/>
      <c r="N157" s="210">
        <v>6.62</v>
      </c>
      <c r="O157" s="216">
        <v>0.19139999999999999</v>
      </c>
      <c r="P157" s="216">
        <f t="shared" si="24"/>
        <v>1.2670679999999999</v>
      </c>
      <c r="Q157" s="215"/>
      <c r="R157" s="200">
        <f t="shared" si="23"/>
        <v>1.2670679999999999</v>
      </c>
    </row>
    <row r="158" spans="1:18" x14ac:dyDescent="0.3">
      <c r="B158" s="209"/>
      <c r="C158" s="217"/>
      <c r="E158" s="210"/>
      <c r="F158" s="210"/>
      <c r="G158" s="211"/>
      <c r="H158" s="210"/>
      <c r="I158" s="211">
        <v>100332</v>
      </c>
      <c r="J158" s="214" t="s">
        <v>258</v>
      </c>
      <c r="K158" s="212"/>
      <c r="L158" s="199"/>
      <c r="N158" s="210">
        <v>1.1499999999999999</v>
      </c>
      <c r="O158" s="216">
        <v>0.46860000000000002</v>
      </c>
      <c r="P158" s="216">
        <f t="shared" si="24"/>
        <v>0.53888999999999998</v>
      </c>
      <c r="Q158" s="215"/>
      <c r="R158" s="200">
        <f t="shared" si="23"/>
        <v>0.53888999999999998</v>
      </c>
    </row>
    <row r="159" spans="1:18" x14ac:dyDescent="0.3">
      <c r="B159" s="209"/>
      <c r="C159" s="217"/>
      <c r="E159" s="210"/>
      <c r="F159" s="210"/>
      <c r="G159" s="211"/>
      <c r="H159" s="210"/>
      <c r="I159" s="211"/>
      <c r="J159" s="214"/>
      <c r="K159" s="212"/>
      <c r="L159" s="199"/>
      <c r="N159" s="210"/>
      <c r="O159" s="216"/>
      <c r="P159" s="216"/>
      <c r="Q159" s="215"/>
    </row>
    <row r="160" spans="1:18" x14ac:dyDescent="0.3">
      <c r="A160" s="10" t="s">
        <v>253</v>
      </c>
      <c r="B160" s="209" t="s">
        <v>296</v>
      </c>
      <c r="C160" s="217">
        <v>63916</v>
      </c>
      <c r="D160" s="199" t="s">
        <v>24</v>
      </c>
      <c r="E160" s="210">
        <v>22.93</v>
      </c>
      <c r="F160" s="210">
        <v>24.68</v>
      </c>
      <c r="G160" s="211">
        <v>100</v>
      </c>
      <c r="H160" s="210">
        <v>3.67</v>
      </c>
      <c r="I160" s="211">
        <v>110244</v>
      </c>
      <c r="J160" s="209" t="s">
        <v>255</v>
      </c>
      <c r="K160" s="212">
        <v>53.94</v>
      </c>
      <c r="L160" s="199" t="s">
        <v>256</v>
      </c>
      <c r="M160" s="199" t="s">
        <v>256</v>
      </c>
      <c r="N160" s="210">
        <v>4</v>
      </c>
      <c r="O160" s="218">
        <v>1.6629</v>
      </c>
      <c r="P160" s="218">
        <f t="shared" ref="P160:P162" si="25">N160*O160</f>
        <v>6.6516000000000002</v>
      </c>
      <c r="Q160" s="215"/>
      <c r="R160" s="200">
        <f t="shared" si="23"/>
        <v>6.6516000000000002</v>
      </c>
    </row>
    <row r="161" spans="1:18" x14ac:dyDescent="0.3">
      <c r="B161" s="209"/>
      <c r="C161" s="217"/>
      <c r="E161" s="210"/>
      <c r="F161" s="210"/>
      <c r="G161" s="211"/>
      <c r="H161" s="210"/>
      <c r="I161" s="211">
        <v>100418</v>
      </c>
      <c r="J161" s="213" t="s">
        <v>257</v>
      </c>
      <c r="K161" s="212"/>
      <c r="L161" s="199"/>
      <c r="N161" s="210">
        <v>6.62</v>
      </c>
      <c r="O161" s="218">
        <v>0.19139999999999999</v>
      </c>
      <c r="P161" s="218">
        <f t="shared" si="25"/>
        <v>1.2670679999999999</v>
      </c>
      <c r="Q161" s="215"/>
      <c r="R161" s="200">
        <f t="shared" si="23"/>
        <v>1.2670679999999999</v>
      </c>
    </row>
    <row r="162" spans="1:18" x14ac:dyDescent="0.3">
      <c r="B162" s="209"/>
      <c r="C162" s="217"/>
      <c r="E162" s="210"/>
      <c r="F162" s="210"/>
      <c r="G162" s="211"/>
      <c r="H162" s="210"/>
      <c r="I162" s="211">
        <v>100332</v>
      </c>
      <c r="J162" s="214" t="s">
        <v>258</v>
      </c>
      <c r="K162" s="212"/>
      <c r="L162" s="199"/>
      <c r="N162" s="210">
        <v>1.1499999999999999</v>
      </c>
      <c r="O162" s="218">
        <v>0.46860000000000002</v>
      </c>
      <c r="P162" s="218">
        <f t="shared" si="25"/>
        <v>0.53888999999999998</v>
      </c>
      <c r="Q162" s="215"/>
      <c r="R162" s="200">
        <f t="shared" si="23"/>
        <v>0.53888999999999998</v>
      </c>
    </row>
    <row r="163" spans="1:18" x14ac:dyDescent="0.3">
      <c r="B163" s="209"/>
      <c r="C163" s="217"/>
      <c r="E163" s="210"/>
      <c r="F163" s="210"/>
      <c r="G163" s="211"/>
      <c r="H163" s="210"/>
      <c r="I163" s="211"/>
      <c r="J163" s="214"/>
      <c r="K163" s="212"/>
      <c r="L163" s="199"/>
      <c r="N163" s="210"/>
      <c r="O163" s="218"/>
      <c r="P163" s="218"/>
      <c r="Q163" s="215"/>
    </row>
    <row r="164" spans="1:18" x14ac:dyDescent="0.3">
      <c r="A164" s="10" t="s">
        <v>253</v>
      </c>
      <c r="B164" s="209" t="s">
        <v>297</v>
      </c>
      <c r="C164" s="217">
        <v>78352</v>
      </c>
      <c r="D164" s="199" t="s">
        <v>24</v>
      </c>
      <c r="E164" s="210">
        <v>24</v>
      </c>
      <c r="F164" s="210">
        <v>27.11</v>
      </c>
      <c r="G164" s="211">
        <v>128</v>
      </c>
      <c r="H164" s="210">
        <v>3</v>
      </c>
      <c r="I164" s="211">
        <v>110244</v>
      </c>
      <c r="J164" s="209" t="s">
        <v>255</v>
      </c>
      <c r="K164" s="212">
        <v>45.23</v>
      </c>
      <c r="L164" s="199" t="s">
        <v>256</v>
      </c>
      <c r="M164" s="199" t="s">
        <v>256</v>
      </c>
      <c r="N164" s="210">
        <v>2.2400000000000002</v>
      </c>
      <c r="O164" s="216">
        <v>1.6629</v>
      </c>
      <c r="P164" s="216">
        <f t="shared" ref="P164:P176" si="26">N164*O164</f>
        <v>3.7248960000000007</v>
      </c>
      <c r="Q164" s="215"/>
      <c r="R164" s="200">
        <f t="shared" si="23"/>
        <v>3.7248960000000007</v>
      </c>
    </row>
    <row r="165" spans="1:18" x14ac:dyDescent="0.3">
      <c r="B165" s="209"/>
      <c r="C165" s="217"/>
      <c r="E165" s="210"/>
      <c r="F165" s="210"/>
      <c r="G165" s="211"/>
      <c r="H165" s="210"/>
      <c r="I165" s="211">
        <v>100418</v>
      </c>
      <c r="J165" s="213" t="s">
        <v>257</v>
      </c>
      <c r="K165" s="212"/>
      <c r="L165" s="199"/>
      <c r="N165" s="210">
        <v>7.82</v>
      </c>
      <c r="O165" s="216">
        <v>0.19139999999999999</v>
      </c>
      <c r="P165" s="216">
        <f t="shared" si="26"/>
        <v>1.496748</v>
      </c>
      <c r="Q165" s="215"/>
      <c r="R165" s="200">
        <f t="shared" si="23"/>
        <v>1.496748</v>
      </c>
    </row>
    <row r="166" spans="1:18" x14ac:dyDescent="0.3">
      <c r="B166" s="209"/>
      <c r="C166" s="217"/>
      <c r="E166" s="210"/>
      <c r="F166" s="210"/>
      <c r="G166" s="211"/>
      <c r="H166" s="210"/>
      <c r="I166" s="211"/>
      <c r="J166" s="213"/>
      <c r="K166" s="212"/>
      <c r="L166" s="199"/>
      <c r="N166" s="210"/>
      <c r="O166" s="216"/>
      <c r="P166" s="216"/>
      <c r="Q166" s="215"/>
    </row>
    <row r="167" spans="1:18" x14ac:dyDescent="0.3">
      <c r="A167" s="10" t="s">
        <v>253</v>
      </c>
      <c r="B167" s="209" t="s">
        <v>298</v>
      </c>
      <c r="C167" s="217">
        <v>78353</v>
      </c>
      <c r="D167" s="199" t="s">
        <v>24</v>
      </c>
      <c r="E167" s="210">
        <v>23.6</v>
      </c>
      <c r="F167" s="210">
        <v>26.85</v>
      </c>
      <c r="G167" s="211">
        <v>128</v>
      </c>
      <c r="H167" s="210">
        <v>2.95</v>
      </c>
      <c r="I167" s="211">
        <v>110244</v>
      </c>
      <c r="J167" s="209" t="s">
        <v>255</v>
      </c>
      <c r="K167" s="212">
        <v>49.76</v>
      </c>
      <c r="L167" s="199" t="s">
        <v>256</v>
      </c>
      <c r="M167" s="199" t="s">
        <v>256</v>
      </c>
      <c r="N167" s="210">
        <v>4.96</v>
      </c>
      <c r="O167" s="216">
        <v>1.6629</v>
      </c>
      <c r="P167" s="216">
        <f t="shared" si="26"/>
        <v>8.2479840000000006</v>
      </c>
      <c r="Q167" s="215"/>
      <c r="R167" s="200">
        <f t="shared" si="23"/>
        <v>8.2479840000000006</v>
      </c>
    </row>
    <row r="168" spans="1:18" x14ac:dyDescent="0.3">
      <c r="B168" s="209"/>
      <c r="C168" s="217"/>
      <c r="E168" s="210"/>
      <c r="F168" s="210"/>
      <c r="G168" s="211"/>
      <c r="H168" s="210"/>
      <c r="I168" s="211">
        <v>100418</v>
      </c>
      <c r="J168" s="213" t="s">
        <v>257</v>
      </c>
      <c r="K168" s="212"/>
      <c r="L168" s="199"/>
      <c r="N168" s="210">
        <v>7.82</v>
      </c>
      <c r="O168" s="216">
        <v>0.19139999999999999</v>
      </c>
      <c r="P168" s="216">
        <f t="shared" si="26"/>
        <v>1.496748</v>
      </c>
      <c r="Q168" s="215"/>
      <c r="R168" s="200">
        <f t="shared" si="23"/>
        <v>1.496748</v>
      </c>
    </row>
    <row r="169" spans="1:18" x14ac:dyDescent="0.3">
      <c r="B169" s="209"/>
      <c r="C169" s="217"/>
      <c r="E169" s="210"/>
      <c r="F169" s="210"/>
      <c r="G169" s="211"/>
      <c r="H169" s="210"/>
      <c r="I169" s="211"/>
      <c r="J169" s="213"/>
      <c r="K169" s="212"/>
      <c r="L169" s="199"/>
      <c r="N169" s="210"/>
      <c r="O169" s="216"/>
      <c r="P169" s="216"/>
      <c r="Q169" s="215"/>
    </row>
    <row r="170" spans="1:18" x14ac:dyDescent="0.3">
      <c r="A170" s="10" t="s">
        <v>253</v>
      </c>
      <c r="B170" s="209" t="s">
        <v>299</v>
      </c>
      <c r="C170" s="217">
        <v>73158</v>
      </c>
      <c r="D170" s="199" t="s">
        <v>24</v>
      </c>
      <c r="E170" s="210">
        <v>27.6</v>
      </c>
      <c r="F170" s="210">
        <v>32.869999999999997</v>
      </c>
      <c r="G170" s="211">
        <v>96</v>
      </c>
      <c r="H170" s="210">
        <v>4.5999999999999996</v>
      </c>
      <c r="I170" s="211">
        <v>110244</v>
      </c>
      <c r="J170" s="209" t="s">
        <v>255</v>
      </c>
      <c r="K170" s="212">
        <v>41.37</v>
      </c>
      <c r="L170" s="199" t="s">
        <v>256</v>
      </c>
      <c r="M170" s="199" t="s">
        <v>256</v>
      </c>
      <c r="N170" s="210">
        <v>4.5</v>
      </c>
      <c r="O170" s="216">
        <v>1.6629</v>
      </c>
      <c r="P170" s="216">
        <f t="shared" si="26"/>
        <v>7.4830500000000004</v>
      </c>
      <c r="Q170" s="215"/>
      <c r="R170" s="200">
        <f t="shared" si="23"/>
        <v>7.4830500000000004</v>
      </c>
    </row>
    <row r="171" spans="1:18" x14ac:dyDescent="0.3">
      <c r="B171" s="209"/>
      <c r="C171" s="217"/>
      <c r="E171" s="210"/>
      <c r="F171" s="210"/>
      <c r="G171" s="211"/>
      <c r="H171" s="210"/>
      <c r="I171" s="211">
        <v>100418</v>
      </c>
      <c r="J171" s="213" t="s">
        <v>257</v>
      </c>
      <c r="K171" s="212"/>
      <c r="L171" s="199"/>
      <c r="N171" s="210">
        <v>7.43</v>
      </c>
      <c r="O171" s="216">
        <v>0.19139999999999999</v>
      </c>
      <c r="P171" s="216">
        <f t="shared" si="26"/>
        <v>1.4221019999999998</v>
      </c>
      <c r="Q171" s="215"/>
      <c r="R171" s="200">
        <f t="shared" si="23"/>
        <v>1.4221019999999998</v>
      </c>
    </row>
    <row r="172" spans="1:18" x14ac:dyDescent="0.3">
      <c r="B172" s="209"/>
      <c r="C172" s="217"/>
      <c r="E172" s="210"/>
      <c r="F172" s="210"/>
      <c r="G172" s="211"/>
      <c r="H172" s="210"/>
      <c r="I172" s="211">
        <v>100332</v>
      </c>
      <c r="J172" s="214" t="s">
        <v>258</v>
      </c>
      <c r="K172" s="212"/>
      <c r="L172" s="199"/>
      <c r="N172" s="210">
        <v>1.5</v>
      </c>
      <c r="O172" s="216">
        <v>0.46860000000000002</v>
      </c>
      <c r="P172" s="216">
        <f t="shared" si="26"/>
        <v>0.70290000000000008</v>
      </c>
      <c r="Q172" s="215"/>
      <c r="R172" s="200">
        <f t="shared" si="23"/>
        <v>0.70290000000000008</v>
      </c>
    </row>
    <row r="173" spans="1:18" x14ac:dyDescent="0.3">
      <c r="B173" s="209"/>
      <c r="C173" s="217"/>
      <c r="E173" s="210"/>
      <c r="F173" s="210"/>
      <c r="G173" s="211"/>
      <c r="H173" s="210"/>
      <c r="I173" s="211"/>
      <c r="J173" s="214"/>
      <c r="K173" s="212"/>
      <c r="L173" s="199"/>
      <c r="N173" s="210"/>
      <c r="O173" s="216"/>
      <c r="P173" s="216"/>
      <c r="Q173" s="215"/>
    </row>
    <row r="174" spans="1:18" x14ac:dyDescent="0.3">
      <c r="A174" s="10" t="s">
        <v>253</v>
      </c>
      <c r="B174" s="209" t="s">
        <v>300</v>
      </c>
      <c r="C174" s="217">
        <v>73159</v>
      </c>
      <c r="D174" s="199" t="s">
        <v>24</v>
      </c>
      <c r="E174" s="210">
        <v>26.88</v>
      </c>
      <c r="F174" s="210">
        <v>31.17</v>
      </c>
      <c r="G174" s="211">
        <v>96</v>
      </c>
      <c r="H174" s="210">
        <v>4.4800000000000004</v>
      </c>
      <c r="I174" s="211">
        <v>110244</v>
      </c>
      <c r="J174" s="209" t="s">
        <v>255</v>
      </c>
      <c r="K174" s="212">
        <v>41.37</v>
      </c>
      <c r="L174" s="199" t="s">
        <v>256</v>
      </c>
      <c r="M174" s="199" t="s">
        <v>256</v>
      </c>
      <c r="N174" s="210">
        <v>3.33</v>
      </c>
      <c r="O174" s="216">
        <v>1.6629</v>
      </c>
      <c r="P174" s="216">
        <f t="shared" si="26"/>
        <v>5.5374569999999999</v>
      </c>
      <c r="Q174" s="215"/>
      <c r="R174" s="200">
        <f t="shared" si="23"/>
        <v>5.5374569999999999</v>
      </c>
    </row>
    <row r="175" spans="1:18" x14ac:dyDescent="0.3">
      <c r="C175" s="208"/>
      <c r="F175" s="210"/>
      <c r="I175" s="211">
        <v>100418</v>
      </c>
      <c r="J175" s="213" t="s">
        <v>257</v>
      </c>
      <c r="K175" s="212"/>
      <c r="L175" s="199"/>
      <c r="N175" s="210">
        <v>7.43</v>
      </c>
      <c r="O175" s="216">
        <v>0.19139999999999999</v>
      </c>
      <c r="P175" s="216">
        <f t="shared" si="26"/>
        <v>1.4221019999999998</v>
      </c>
      <c r="Q175" s="215"/>
      <c r="R175" s="200">
        <f t="shared" si="23"/>
        <v>1.4221019999999998</v>
      </c>
    </row>
    <row r="176" spans="1:18" x14ac:dyDescent="0.3">
      <c r="C176" s="208"/>
      <c r="F176" s="210"/>
      <c r="I176" s="211">
        <v>100332</v>
      </c>
      <c r="J176" s="214" t="s">
        <v>258</v>
      </c>
      <c r="K176" s="212"/>
      <c r="L176" s="199"/>
      <c r="N176" s="210">
        <v>1.5</v>
      </c>
      <c r="O176" s="216">
        <v>0.46860000000000002</v>
      </c>
      <c r="P176" s="216">
        <f t="shared" si="26"/>
        <v>0.70290000000000008</v>
      </c>
      <c r="Q176" s="215"/>
      <c r="R176" s="200">
        <f t="shared" si="23"/>
        <v>0.70290000000000008</v>
      </c>
    </row>
    <row r="177" spans="1:18" x14ac:dyDescent="0.3">
      <c r="C177" s="208"/>
      <c r="F177" s="210"/>
      <c r="K177" s="204"/>
      <c r="L177" s="199"/>
      <c r="Q177" s="215"/>
    </row>
    <row r="178" spans="1:18" x14ac:dyDescent="0.3">
      <c r="A178" s="10" t="s">
        <v>253</v>
      </c>
      <c r="B178" s="209" t="s">
        <v>301</v>
      </c>
      <c r="C178" s="217">
        <v>68523</v>
      </c>
      <c r="D178" s="199" t="s">
        <v>24</v>
      </c>
      <c r="E178" s="210">
        <v>24.48</v>
      </c>
      <c r="F178" s="210">
        <v>27.6</v>
      </c>
      <c r="G178" s="211">
        <v>72</v>
      </c>
      <c r="H178" s="210">
        <v>5.44</v>
      </c>
      <c r="I178" s="211">
        <v>110244</v>
      </c>
      <c r="J178" s="209" t="s">
        <v>255</v>
      </c>
      <c r="K178" s="212">
        <v>45.19</v>
      </c>
      <c r="L178" s="199" t="s">
        <v>256</v>
      </c>
      <c r="M178" s="199" t="s">
        <v>256</v>
      </c>
      <c r="N178" s="210">
        <v>3.42</v>
      </c>
      <c r="O178" s="216">
        <v>1.6629</v>
      </c>
      <c r="P178" s="216">
        <f t="shared" ref="P178:P210" si="27">N178*O178</f>
        <v>5.6871179999999999</v>
      </c>
      <c r="Q178" s="215"/>
      <c r="R178" s="200">
        <f t="shared" si="23"/>
        <v>5.6871179999999999</v>
      </c>
    </row>
    <row r="179" spans="1:18" x14ac:dyDescent="0.3">
      <c r="B179" s="209"/>
      <c r="C179" s="217"/>
      <c r="E179" s="210"/>
      <c r="F179" s="210"/>
      <c r="G179" s="211"/>
      <c r="H179" s="210"/>
      <c r="I179" s="211">
        <v>100418</v>
      </c>
      <c r="J179" s="213" t="s">
        <v>257</v>
      </c>
      <c r="K179" s="212"/>
      <c r="L179" s="199"/>
      <c r="N179" s="210">
        <v>6.45</v>
      </c>
      <c r="O179" s="216">
        <v>0.19139999999999999</v>
      </c>
      <c r="P179" s="216">
        <f t="shared" si="27"/>
        <v>1.2345299999999999</v>
      </c>
      <c r="Q179" s="215"/>
      <c r="R179" s="200">
        <f t="shared" si="23"/>
        <v>1.2345299999999999</v>
      </c>
    </row>
    <row r="180" spans="1:18" x14ac:dyDescent="0.3">
      <c r="B180" s="209"/>
      <c r="C180" s="217"/>
      <c r="E180" s="210"/>
      <c r="F180" s="210"/>
      <c r="G180" s="211"/>
      <c r="H180" s="210"/>
      <c r="I180" s="211">
        <v>100332</v>
      </c>
      <c r="J180" s="214" t="s">
        <v>258</v>
      </c>
      <c r="K180" s="212"/>
      <c r="L180" s="199"/>
      <c r="N180" s="210">
        <v>1.1299999999999999</v>
      </c>
      <c r="O180" s="216">
        <v>0.46860000000000002</v>
      </c>
      <c r="P180" s="216">
        <f t="shared" si="27"/>
        <v>0.52951799999999993</v>
      </c>
      <c r="Q180" s="215"/>
      <c r="R180" s="200">
        <f t="shared" si="23"/>
        <v>0.52951799999999993</v>
      </c>
    </row>
    <row r="181" spans="1:18" x14ac:dyDescent="0.3">
      <c r="B181" s="209"/>
      <c r="C181" s="217"/>
      <c r="E181" s="210"/>
      <c r="F181" s="210"/>
      <c r="G181" s="211"/>
      <c r="H181" s="210"/>
      <c r="I181" s="211"/>
      <c r="J181" s="214"/>
      <c r="K181" s="212"/>
      <c r="L181" s="199"/>
      <c r="N181" s="210"/>
      <c r="O181" s="216"/>
      <c r="P181" s="216"/>
      <c r="Q181" s="215"/>
    </row>
    <row r="182" spans="1:18" x14ac:dyDescent="0.3">
      <c r="A182" s="10" t="s">
        <v>253</v>
      </c>
      <c r="B182" s="209" t="s">
        <v>302</v>
      </c>
      <c r="C182" s="217">
        <v>68724</v>
      </c>
      <c r="D182" s="199" t="s">
        <v>24</v>
      </c>
      <c r="E182" s="210">
        <v>16.079999999999998</v>
      </c>
      <c r="F182" s="210">
        <v>18</v>
      </c>
      <c r="G182" s="211">
        <v>60</v>
      </c>
      <c r="H182" s="210">
        <v>4.29</v>
      </c>
      <c r="I182" s="211">
        <v>110244</v>
      </c>
      <c r="J182" s="209" t="s">
        <v>255</v>
      </c>
      <c r="K182" s="212">
        <v>41.3</v>
      </c>
      <c r="L182" s="199" t="s">
        <v>256</v>
      </c>
      <c r="M182" s="199" t="s">
        <v>256</v>
      </c>
      <c r="N182" s="210">
        <v>6.28</v>
      </c>
      <c r="O182" s="216">
        <v>1.6629</v>
      </c>
      <c r="P182" s="216">
        <f t="shared" si="27"/>
        <v>10.443012000000001</v>
      </c>
      <c r="Q182" s="215"/>
      <c r="R182" s="200">
        <f t="shared" si="23"/>
        <v>10.443012000000001</v>
      </c>
    </row>
    <row r="183" spans="1:18" x14ac:dyDescent="0.3">
      <c r="B183" s="209"/>
      <c r="C183" s="217"/>
      <c r="E183" s="210"/>
      <c r="F183" s="210"/>
      <c r="G183" s="211"/>
      <c r="H183" s="210"/>
      <c r="I183" s="211">
        <v>100418</v>
      </c>
      <c r="J183" s="213" t="s">
        <v>257</v>
      </c>
      <c r="K183" s="212"/>
      <c r="L183" s="199"/>
      <c r="N183" s="210">
        <v>4.45</v>
      </c>
      <c r="O183" s="216">
        <v>0.19139999999999999</v>
      </c>
      <c r="P183" s="216">
        <f t="shared" si="27"/>
        <v>0.85172999999999999</v>
      </c>
      <c r="Q183" s="215"/>
      <c r="R183" s="200">
        <f t="shared" si="23"/>
        <v>0.85172999999999999</v>
      </c>
    </row>
    <row r="184" spans="1:18" x14ac:dyDescent="0.3">
      <c r="B184" s="209"/>
      <c r="C184" s="217"/>
      <c r="E184" s="210"/>
      <c r="F184" s="210"/>
      <c r="G184" s="211"/>
      <c r="H184" s="210"/>
      <c r="I184" s="211"/>
      <c r="J184" s="213"/>
      <c r="K184" s="212"/>
      <c r="L184" s="199"/>
      <c r="N184" s="210"/>
      <c r="O184" s="216"/>
      <c r="P184" s="216"/>
      <c r="Q184" s="215"/>
    </row>
    <row r="185" spans="1:18" x14ac:dyDescent="0.3">
      <c r="A185" s="10" t="s">
        <v>253</v>
      </c>
      <c r="B185" s="209" t="s">
        <v>303</v>
      </c>
      <c r="C185" s="217">
        <v>72671</v>
      </c>
      <c r="D185" s="199" t="s">
        <v>24</v>
      </c>
      <c r="E185" s="210">
        <v>20.62</v>
      </c>
      <c r="F185" s="210">
        <v>22.75</v>
      </c>
      <c r="G185" s="211">
        <v>60</v>
      </c>
      <c r="H185" s="210">
        <v>5.5</v>
      </c>
      <c r="I185" s="211">
        <v>110244</v>
      </c>
      <c r="J185" s="209" t="s">
        <v>255</v>
      </c>
      <c r="K185" s="212">
        <v>43.33</v>
      </c>
      <c r="L185" s="199" t="s">
        <v>256</v>
      </c>
      <c r="M185" s="199" t="s">
        <v>256</v>
      </c>
      <c r="N185" s="210">
        <v>7.5</v>
      </c>
      <c r="O185" s="216">
        <v>1.6629</v>
      </c>
      <c r="P185" s="216">
        <f t="shared" si="27"/>
        <v>12.47175</v>
      </c>
      <c r="Q185" s="215"/>
      <c r="R185" s="200">
        <f t="shared" si="23"/>
        <v>12.47175</v>
      </c>
    </row>
    <row r="186" spans="1:18" x14ac:dyDescent="0.3">
      <c r="B186" s="209"/>
      <c r="C186" s="217"/>
      <c r="E186" s="210"/>
      <c r="F186" s="210"/>
      <c r="G186" s="211"/>
      <c r="H186" s="210"/>
      <c r="I186" s="211">
        <v>100418</v>
      </c>
      <c r="J186" s="213" t="s">
        <v>257</v>
      </c>
      <c r="K186" s="212"/>
      <c r="L186" s="199"/>
      <c r="N186" s="210">
        <v>2.25</v>
      </c>
      <c r="O186" s="216">
        <v>0.19139999999999999</v>
      </c>
      <c r="P186" s="216">
        <f t="shared" si="27"/>
        <v>0.43064999999999998</v>
      </c>
      <c r="Q186" s="215"/>
      <c r="R186" s="200">
        <f t="shared" si="23"/>
        <v>0.43064999999999998</v>
      </c>
    </row>
    <row r="187" spans="1:18" x14ac:dyDescent="0.3">
      <c r="B187" s="209"/>
      <c r="C187" s="217"/>
      <c r="E187" s="210"/>
      <c r="F187" s="210"/>
      <c r="G187" s="211"/>
      <c r="H187" s="210"/>
      <c r="I187" s="211">
        <v>100332</v>
      </c>
      <c r="J187" s="214" t="s">
        <v>258</v>
      </c>
      <c r="K187" s="212"/>
      <c r="L187" s="199"/>
      <c r="N187" s="210">
        <v>1.41</v>
      </c>
      <c r="O187" s="216">
        <v>0.46860000000000002</v>
      </c>
      <c r="P187" s="216">
        <f t="shared" si="27"/>
        <v>0.66072600000000004</v>
      </c>
      <c r="Q187" s="215"/>
      <c r="R187" s="200">
        <f t="shared" si="23"/>
        <v>0.66072600000000004</v>
      </c>
    </row>
    <row r="188" spans="1:18" x14ac:dyDescent="0.3">
      <c r="B188" s="209"/>
      <c r="C188" s="217"/>
      <c r="E188" s="210"/>
      <c r="F188" s="210"/>
      <c r="G188" s="211"/>
      <c r="H188" s="210"/>
      <c r="I188" s="211"/>
      <c r="J188" s="214"/>
      <c r="K188" s="212"/>
      <c r="L188" s="199"/>
      <c r="N188" s="210"/>
      <c r="O188" s="216"/>
      <c r="P188" s="216"/>
      <c r="Q188" s="215"/>
    </row>
    <row r="189" spans="1:18" x14ac:dyDescent="0.3">
      <c r="A189" s="10" t="s">
        <v>253</v>
      </c>
      <c r="B189" s="209" t="s">
        <v>304</v>
      </c>
      <c r="C189" s="217">
        <v>72672</v>
      </c>
      <c r="D189" s="199" t="s">
        <v>24</v>
      </c>
      <c r="E189" s="210">
        <v>20.25</v>
      </c>
      <c r="F189" s="210">
        <v>22.75</v>
      </c>
      <c r="G189" s="211">
        <v>60</v>
      </c>
      <c r="H189" s="210">
        <v>5.4</v>
      </c>
      <c r="I189" s="211">
        <v>110244</v>
      </c>
      <c r="J189" s="209" t="s">
        <v>255</v>
      </c>
      <c r="K189" s="212">
        <v>40.22</v>
      </c>
      <c r="L189" s="199" t="s">
        <v>256</v>
      </c>
      <c r="M189" s="199" t="s">
        <v>256</v>
      </c>
      <c r="N189" s="210">
        <v>5.63</v>
      </c>
      <c r="O189" s="216">
        <v>1.6629</v>
      </c>
      <c r="P189" s="216">
        <f t="shared" si="27"/>
        <v>9.3621269999999992</v>
      </c>
      <c r="Q189" s="215"/>
      <c r="R189" s="200">
        <f t="shared" si="23"/>
        <v>9.3621269999999992</v>
      </c>
    </row>
    <row r="190" spans="1:18" x14ac:dyDescent="0.3">
      <c r="B190" s="209"/>
      <c r="C190" s="217"/>
      <c r="E190" s="210"/>
      <c r="F190" s="210"/>
      <c r="G190" s="211"/>
      <c r="H190" s="210"/>
      <c r="I190" s="211">
        <v>100418</v>
      </c>
      <c r="J190" s="213" t="s">
        <v>257</v>
      </c>
      <c r="K190" s="212"/>
      <c r="L190" s="199"/>
      <c r="N190" s="210">
        <v>2.25</v>
      </c>
      <c r="O190" s="216">
        <v>0.19139999999999999</v>
      </c>
      <c r="P190" s="216">
        <f t="shared" si="27"/>
        <v>0.43064999999999998</v>
      </c>
      <c r="Q190" s="215"/>
      <c r="R190" s="200">
        <f t="shared" si="23"/>
        <v>0.43064999999999998</v>
      </c>
    </row>
    <row r="191" spans="1:18" x14ac:dyDescent="0.3">
      <c r="B191" s="209"/>
      <c r="C191" s="217"/>
      <c r="E191" s="210"/>
      <c r="F191" s="210"/>
      <c r="G191" s="211"/>
      <c r="H191" s="210"/>
      <c r="I191" s="211">
        <v>100332</v>
      </c>
      <c r="J191" s="214" t="s">
        <v>258</v>
      </c>
      <c r="K191" s="212"/>
      <c r="L191" s="199"/>
      <c r="N191" s="210">
        <v>1.3</v>
      </c>
      <c r="O191" s="216">
        <v>0.46860000000000002</v>
      </c>
      <c r="P191" s="216">
        <f t="shared" si="27"/>
        <v>0.60918000000000005</v>
      </c>
      <c r="Q191" s="215"/>
      <c r="R191" s="200">
        <f t="shared" si="23"/>
        <v>0.60918000000000005</v>
      </c>
    </row>
    <row r="192" spans="1:18" x14ac:dyDescent="0.3">
      <c r="B192" s="209"/>
      <c r="C192" s="217"/>
      <c r="E192" s="210"/>
      <c r="F192" s="210"/>
      <c r="G192" s="211"/>
      <c r="H192" s="210"/>
      <c r="I192" s="211"/>
      <c r="J192" s="214"/>
      <c r="K192" s="212"/>
      <c r="L192" s="199"/>
      <c r="N192" s="210"/>
      <c r="O192" s="216"/>
      <c r="P192" s="216"/>
      <c r="Q192" s="215"/>
    </row>
    <row r="193" spans="1:18" x14ac:dyDescent="0.3">
      <c r="A193" s="10" t="s">
        <v>253</v>
      </c>
      <c r="B193" s="209" t="s">
        <v>305</v>
      </c>
      <c r="C193" s="217">
        <v>78356</v>
      </c>
      <c r="D193" s="199" t="s">
        <v>24</v>
      </c>
      <c r="E193" s="210">
        <v>18.52</v>
      </c>
      <c r="F193" s="210">
        <v>22.1</v>
      </c>
      <c r="G193" s="211">
        <v>60</v>
      </c>
      <c r="H193" s="210">
        <v>4.9400000000000004</v>
      </c>
      <c r="I193" s="211">
        <v>110244</v>
      </c>
      <c r="J193" s="209" t="s">
        <v>255</v>
      </c>
      <c r="K193" s="212">
        <v>39.65</v>
      </c>
      <c r="L193" s="199" t="s">
        <v>256</v>
      </c>
      <c r="M193" s="199" t="s">
        <v>256</v>
      </c>
      <c r="N193" s="210">
        <v>3.1</v>
      </c>
      <c r="O193" s="216">
        <v>1.6629</v>
      </c>
      <c r="P193" s="216">
        <f t="shared" si="27"/>
        <v>5.1549900000000006</v>
      </c>
      <c r="Q193" s="215"/>
      <c r="R193" s="200">
        <f t="shared" si="23"/>
        <v>5.1549900000000006</v>
      </c>
    </row>
    <row r="194" spans="1:18" x14ac:dyDescent="0.3">
      <c r="B194" s="209"/>
      <c r="C194" s="217"/>
      <c r="E194" s="210"/>
      <c r="F194" s="210"/>
      <c r="G194" s="211"/>
      <c r="H194" s="210"/>
      <c r="I194" s="211">
        <v>100418</v>
      </c>
      <c r="J194" s="213" t="s">
        <v>257</v>
      </c>
      <c r="K194" s="212"/>
      <c r="L194" s="199"/>
      <c r="N194" s="210">
        <v>2.1800000000000002</v>
      </c>
      <c r="O194" s="216">
        <v>0.19139999999999999</v>
      </c>
      <c r="P194" s="216">
        <f t="shared" si="27"/>
        <v>0.41725200000000001</v>
      </c>
      <c r="Q194" s="215"/>
      <c r="R194" s="200">
        <f t="shared" si="23"/>
        <v>0.41725200000000001</v>
      </c>
    </row>
    <row r="195" spans="1:18" x14ac:dyDescent="0.3">
      <c r="B195" s="209"/>
      <c r="C195" s="217"/>
      <c r="E195" s="210"/>
      <c r="F195" s="210"/>
      <c r="G195" s="211"/>
      <c r="H195" s="210"/>
      <c r="I195" s="211">
        <v>100332</v>
      </c>
      <c r="J195" s="214" t="s">
        <v>258</v>
      </c>
      <c r="K195" s="212"/>
      <c r="L195" s="199"/>
      <c r="N195" s="210">
        <v>1.08</v>
      </c>
      <c r="O195" s="216">
        <v>0.46860000000000002</v>
      </c>
      <c r="P195" s="216">
        <f t="shared" si="27"/>
        <v>0.50608800000000009</v>
      </c>
      <c r="Q195" s="215"/>
      <c r="R195" s="200">
        <f t="shared" si="23"/>
        <v>0.50608800000000009</v>
      </c>
    </row>
    <row r="196" spans="1:18" x14ac:dyDescent="0.3">
      <c r="B196" s="209"/>
      <c r="C196" s="217"/>
      <c r="E196" s="210"/>
      <c r="F196" s="210"/>
      <c r="G196" s="211"/>
      <c r="H196" s="210"/>
      <c r="I196" s="211"/>
      <c r="J196" s="214"/>
      <c r="K196" s="212"/>
      <c r="L196" s="199"/>
      <c r="N196" s="210"/>
      <c r="O196" s="216"/>
      <c r="P196" s="216"/>
      <c r="Q196" s="215"/>
    </row>
    <row r="197" spans="1:18" x14ac:dyDescent="0.3">
      <c r="A197" s="10" t="s">
        <v>253</v>
      </c>
      <c r="B197" s="209" t="s">
        <v>306</v>
      </c>
      <c r="C197" s="217">
        <v>78357</v>
      </c>
      <c r="D197" s="199" t="s">
        <v>24</v>
      </c>
      <c r="E197" s="210">
        <v>18.48</v>
      </c>
      <c r="F197" s="210">
        <v>22.26</v>
      </c>
      <c r="G197" s="211">
        <v>60</v>
      </c>
      <c r="H197" s="210">
        <v>4.93</v>
      </c>
      <c r="I197" s="211">
        <v>110244</v>
      </c>
      <c r="J197" s="209" t="s">
        <v>255</v>
      </c>
      <c r="K197" s="212">
        <v>42.07</v>
      </c>
      <c r="L197" s="199" t="s">
        <v>256</v>
      </c>
      <c r="M197" s="199" t="s">
        <v>256</v>
      </c>
      <c r="N197" s="210">
        <v>2.2999999999999998</v>
      </c>
      <c r="O197" s="216">
        <v>1.6629</v>
      </c>
      <c r="P197" s="216">
        <f t="shared" si="27"/>
        <v>3.8246699999999998</v>
      </c>
      <c r="Q197" s="215"/>
      <c r="R197" s="200">
        <f t="shared" si="23"/>
        <v>3.8246699999999998</v>
      </c>
    </row>
    <row r="198" spans="1:18" x14ac:dyDescent="0.3">
      <c r="B198" s="209"/>
      <c r="C198" s="217"/>
      <c r="E198" s="210"/>
      <c r="F198" s="210"/>
      <c r="G198" s="211"/>
      <c r="H198" s="210"/>
      <c r="I198" s="211">
        <v>100418</v>
      </c>
      <c r="J198" s="213" t="s">
        <v>257</v>
      </c>
      <c r="K198" s="212"/>
      <c r="L198" s="199"/>
      <c r="N198" s="210">
        <v>2.1800000000000002</v>
      </c>
      <c r="O198" s="216">
        <v>0.19139999999999999</v>
      </c>
      <c r="P198" s="216">
        <f t="shared" si="27"/>
        <v>0.41725200000000001</v>
      </c>
      <c r="Q198" s="215"/>
      <c r="R198" s="200">
        <f t="shared" si="23"/>
        <v>0.41725200000000001</v>
      </c>
    </row>
    <row r="199" spans="1:18" x14ac:dyDescent="0.3">
      <c r="B199" s="209"/>
      <c r="C199" s="217"/>
      <c r="E199" s="210"/>
      <c r="F199" s="210"/>
      <c r="G199" s="211"/>
      <c r="H199" s="210"/>
      <c r="I199" s="211">
        <v>100332</v>
      </c>
      <c r="J199" s="214" t="s">
        <v>258</v>
      </c>
      <c r="K199" s="212"/>
      <c r="L199" s="199"/>
      <c r="N199" s="210">
        <v>1.08</v>
      </c>
      <c r="O199" s="216">
        <v>0.46860000000000002</v>
      </c>
      <c r="P199" s="216">
        <f t="shared" si="27"/>
        <v>0.50608800000000009</v>
      </c>
      <c r="Q199" s="215"/>
      <c r="R199" s="200">
        <f t="shared" si="23"/>
        <v>0.50608800000000009</v>
      </c>
    </row>
    <row r="200" spans="1:18" x14ac:dyDescent="0.3">
      <c r="B200" s="209"/>
      <c r="C200" s="217"/>
      <c r="E200" s="210"/>
      <c r="F200" s="210"/>
      <c r="G200" s="211"/>
      <c r="H200" s="210"/>
      <c r="I200" s="211"/>
      <c r="J200" s="214"/>
      <c r="K200" s="212"/>
      <c r="L200" s="199"/>
      <c r="N200" s="210"/>
      <c r="O200" s="216"/>
      <c r="P200" s="216"/>
      <c r="Q200" s="215"/>
    </row>
    <row r="201" spans="1:18" x14ac:dyDescent="0.3">
      <c r="A201" s="10" t="s">
        <v>253</v>
      </c>
      <c r="B201" s="209" t="s">
        <v>307</v>
      </c>
      <c r="C201" s="217">
        <v>78359</v>
      </c>
      <c r="D201" s="199" t="s">
        <v>24</v>
      </c>
      <c r="E201" s="210">
        <v>16.079999999999998</v>
      </c>
      <c r="F201" s="210">
        <v>19.25</v>
      </c>
      <c r="G201" s="211">
        <v>60</v>
      </c>
      <c r="H201" s="210">
        <v>4.29</v>
      </c>
      <c r="I201" s="211">
        <v>110244</v>
      </c>
      <c r="J201" s="209" t="s">
        <v>255</v>
      </c>
      <c r="K201" s="212">
        <v>43.77</v>
      </c>
      <c r="L201" s="199" t="s">
        <v>256</v>
      </c>
      <c r="M201" s="199" t="s">
        <v>256</v>
      </c>
      <c r="N201" s="210">
        <v>1.75</v>
      </c>
      <c r="O201" s="216">
        <v>1.6629</v>
      </c>
      <c r="P201" s="216">
        <f t="shared" si="27"/>
        <v>2.910075</v>
      </c>
      <c r="Q201" s="215"/>
      <c r="R201" s="200">
        <f t="shared" si="23"/>
        <v>2.910075</v>
      </c>
    </row>
    <row r="202" spans="1:18" x14ac:dyDescent="0.3">
      <c r="B202" s="209"/>
      <c r="C202" s="217"/>
      <c r="E202" s="210"/>
      <c r="F202" s="210"/>
      <c r="G202" s="211"/>
      <c r="H202" s="210"/>
      <c r="I202" s="211">
        <v>100418</v>
      </c>
      <c r="J202" s="213" t="s">
        <v>257</v>
      </c>
      <c r="K202" s="212"/>
      <c r="L202" s="199"/>
      <c r="N202" s="210">
        <v>2.1800000000000002</v>
      </c>
      <c r="O202" s="216">
        <v>0.19139999999999999</v>
      </c>
      <c r="P202" s="216">
        <f t="shared" si="27"/>
        <v>0.41725200000000001</v>
      </c>
      <c r="Q202" s="215"/>
      <c r="R202" s="200">
        <f t="shared" si="23"/>
        <v>0.41725200000000001</v>
      </c>
    </row>
    <row r="203" spans="1:18" x14ac:dyDescent="0.3">
      <c r="B203" s="209"/>
      <c r="C203" s="217"/>
      <c r="E203" s="210"/>
      <c r="F203" s="210"/>
      <c r="G203" s="211"/>
      <c r="H203" s="210"/>
      <c r="I203" s="211"/>
      <c r="J203" s="213"/>
      <c r="K203" s="212"/>
      <c r="L203" s="199"/>
      <c r="N203" s="210"/>
      <c r="O203" s="216"/>
      <c r="P203" s="216"/>
      <c r="Q203" s="215"/>
    </row>
    <row r="204" spans="1:18" x14ac:dyDescent="0.3">
      <c r="A204" s="10" t="s">
        <v>253</v>
      </c>
      <c r="B204" s="209" t="s">
        <v>308</v>
      </c>
      <c r="C204" s="217">
        <v>78372</v>
      </c>
      <c r="D204" s="199" t="s">
        <v>24</v>
      </c>
      <c r="E204" s="210">
        <v>26.4</v>
      </c>
      <c r="F204" s="210">
        <v>28.06</v>
      </c>
      <c r="G204" s="211">
        <v>96</v>
      </c>
      <c r="H204" s="210">
        <v>4.4000000000000004</v>
      </c>
      <c r="I204" s="211">
        <v>110244</v>
      </c>
      <c r="J204" s="209" t="s">
        <v>255</v>
      </c>
      <c r="K204" s="212">
        <v>62.44</v>
      </c>
      <c r="L204" s="199" t="s">
        <v>256</v>
      </c>
      <c r="M204" s="199" t="s">
        <v>256</v>
      </c>
      <c r="N204" s="210">
        <v>9.1199999999999992</v>
      </c>
      <c r="O204" s="216">
        <v>1.6629</v>
      </c>
      <c r="P204" s="216">
        <f t="shared" si="27"/>
        <v>15.165647999999999</v>
      </c>
      <c r="Q204" s="215"/>
      <c r="R204" s="200">
        <f t="shared" ref="R204:R256" si="28">N204*O204</f>
        <v>15.165647999999999</v>
      </c>
    </row>
    <row r="205" spans="1:18" x14ac:dyDescent="0.3">
      <c r="B205" s="209"/>
      <c r="C205" s="217"/>
      <c r="E205" s="210"/>
      <c r="F205" s="210"/>
      <c r="G205" s="211"/>
      <c r="H205" s="210"/>
      <c r="I205" s="211">
        <v>100418</v>
      </c>
      <c r="J205" s="213" t="s">
        <v>257</v>
      </c>
      <c r="K205" s="212"/>
      <c r="L205" s="199"/>
      <c r="N205" s="210">
        <v>7.62</v>
      </c>
      <c r="O205" s="216">
        <v>0.19139999999999999</v>
      </c>
      <c r="P205" s="216">
        <f t="shared" si="27"/>
        <v>1.4584679999999999</v>
      </c>
      <c r="Q205" s="215"/>
      <c r="R205" s="200">
        <f t="shared" si="28"/>
        <v>1.4584679999999999</v>
      </c>
    </row>
    <row r="206" spans="1:18" x14ac:dyDescent="0.3">
      <c r="B206" s="209"/>
      <c r="C206" s="217"/>
      <c r="E206" s="210"/>
      <c r="F206" s="210"/>
      <c r="G206" s="211"/>
      <c r="H206" s="210"/>
      <c r="I206" s="211">
        <v>100332</v>
      </c>
      <c r="J206" s="214" t="s">
        <v>258</v>
      </c>
      <c r="K206" s="212"/>
      <c r="L206" s="199"/>
      <c r="N206" s="210">
        <v>0.65</v>
      </c>
      <c r="O206" s="216">
        <v>0.46860000000000002</v>
      </c>
      <c r="P206" s="216">
        <f t="shared" si="27"/>
        <v>0.30459000000000003</v>
      </c>
      <c r="Q206" s="215"/>
      <c r="R206" s="200">
        <f t="shared" si="28"/>
        <v>0.30459000000000003</v>
      </c>
    </row>
    <row r="207" spans="1:18" x14ac:dyDescent="0.3">
      <c r="B207" s="209"/>
      <c r="C207" s="217"/>
      <c r="E207" s="210"/>
      <c r="F207" s="210"/>
      <c r="G207" s="211"/>
      <c r="H207" s="210"/>
      <c r="I207" s="211"/>
      <c r="J207" s="214"/>
      <c r="K207" s="212"/>
      <c r="L207" s="199"/>
      <c r="N207" s="210"/>
      <c r="O207" s="216"/>
      <c r="P207" s="216"/>
      <c r="Q207" s="215"/>
    </row>
    <row r="208" spans="1:18" x14ac:dyDescent="0.3">
      <c r="A208" s="10" t="s">
        <v>253</v>
      </c>
      <c r="B208" s="209" t="s">
        <v>309</v>
      </c>
      <c r="C208" s="217">
        <v>78373</v>
      </c>
      <c r="D208" s="199" t="s">
        <v>24</v>
      </c>
      <c r="E208" s="210">
        <v>26.4</v>
      </c>
      <c r="F208" s="210">
        <v>28.07</v>
      </c>
      <c r="G208" s="211">
        <v>96</v>
      </c>
      <c r="H208" s="210">
        <v>4.4000000000000004</v>
      </c>
      <c r="I208" s="211">
        <v>110244</v>
      </c>
      <c r="J208" s="209" t="s">
        <v>255</v>
      </c>
      <c r="K208" s="212">
        <v>66.3</v>
      </c>
      <c r="L208" s="199" t="s">
        <v>256</v>
      </c>
      <c r="M208" s="199" t="s">
        <v>256</v>
      </c>
      <c r="N208" s="210">
        <v>6.72</v>
      </c>
      <c r="O208" s="216">
        <v>1.6629</v>
      </c>
      <c r="P208" s="216">
        <f t="shared" si="27"/>
        <v>11.174688</v>
      </c>
      <c r="Q208" s="215"/>
      <c r="R208" s="200">
        <f t="shared" si="28"/>
        <v>11.174688</v>
      </c>
    </row>
    <row r="209" spans="1:18" x14ac:dyDescent="0.3">
      <c r="C209" s="208"/>
      <c r="F209" s="210"/>
      <c r="I209" s="211">
        <v>100418</v>
      </c>
      <c r="J209" s="213" t="s">
        <v>257</v>
      </c>
      <c r="K209" s="212"/>
      <c r="L209" s="199"/>
      <c r="N209" s="210">
        <v>7.62</v>
      </c>
      <c r="O209" s="216">
        <v>0.19139999999999999</v>
      </c>
      <c r="P209" s="216">
        <f t="shared" si="27"/>
        <v>1.4584679999999999</v>
      </c>
      <c r="Q209" s="215"/>
      <c r="R209" s="200">
        <f t="shared" si="28"/>
        <v>1.4584679999999999</v>
      </c>
    </row>
    <row r="210" spans="1:18" x14ac:dyDescent="0.3">
      <c r="C210" s="208"/>
      <c r="F210" s="210"/>
      <c r="I210" s="211">
        <v>100332</v>
      </c>
      <c r="J210" s="214" t="s">
        <v>258</v>
      </c>
      <c r="K210" s="212"/>
      <c r="L210" s="199"/>
      <c r="N210" s="210">
        <v>0.65</v>
      </c>
      <c r="O210" s="216">
        <v>0.46860000000000002</v>
      </c>
      <c r="P210" s="216">
        <f t="shared" si="27"/>
        <v>0.30459000000000003</v>
      </c>
      <c r="Q210" s="215"/>
      <c r="R210" s="200">
        <f t="shared" si="28"/>
        <v>0.30459000000000003</v>
      </c>
    </row>
    <row r="211" spans="1:18" x14ac:dyDescent="0.3">
      <c r="C211" s="208"/>
      <c r="F211" s="210"/>
      <c r="K211" s="204"/>
      <c r="L211" s="199"/>
      <c r="Q211" s="215"/>
    </row>
    <row r="212" spans="1:18" x14ac:dyDescent="0.3">
      <c r="A212" s="10" t="s">
        <v>253</v>
      </c>
      <c r="B212" s="209" t="s">
        <v>310</v>
      </c>
      <c r="C212" s="217">
        <v>55227</v>
      </c>
      <c r="D212" s="199" t="s">
        <v>24</v>
      </c>
      <c r="E212" s="210">
        <v>11.43</v>
      </c>
      <c r="F212" s="210">
        <v>13.08</v>
      </c>
      <c r="G212" s="211">
        <v>72</v>
      </c>
      <c r="H212" s="210">
        <v>2.54</v>
      </c>
      <c r="I212" s="211">
        <v>110244</v>
      </c>
      <c r="J212" s="209" t="s">
        <v>255</v>
      </c>
      <c r="K212" s="212">
        <v>32.130000000000003</v>
      </c>
      <c r="L212" s="199" t="s">
        <v>256</v>
      </c>
      <c r="M212" s="199" t="s">
        <v>256</v>
      </c>
      <c r="N212" s="210">
        <v>0.6</v>
      </c>
      <c r="O212" s="216">
        <v>1.6629</v>
      </c>
      <c r="P212" s="216">
        <f t="shared" ref="P212:P229" si="29">N212*O212</f>
        <v>0.99773999999999996</v>
      </c>
      <c r="Q212" s="215"/>
      <c r="R212" s="200">
        <f t="shared" si="28"/>
        <v>0.99773999999999996</v>
      </c>
    </row>
    <row r="213" spans="1:18" x14ac:dyDescent="0.3">
      <c r="B213" s="209"/>
      <c r="C213" s="217"/>
      <c r="E213" s="210"/>
      <c r="F213" s="210"/>
      <c r="G213" s="211"/>
      <c r="H213" s="210"/>
      <c r="I213" s="211">
        <v>100418</v>
      </c>
      <c r="J213" s="213" t="s">
        <v>257</v>
      </c>
      <c r="K213" s="212"/>
      <c r="L213" s="199"/>
      <c r="N213" s="210">
        <v>4.125</v>
      </c>
      <c r="O213" s="216">
        <v>0.19139999999999999</v>
      </c>
      <c r="P213" s="216">
        <f t="shared" si="29"/>
        <v>0.78952499999999992</v>
      </c>
      <c r="Q213" s="215"/>
      <c r="R213" s="200">
        <f t="shared" si="28"/>
        <v>0.78952499999999992</v>
      </c>
    </row>
    <row r="214" spans="1:18" x14ac:dyDescent="0.3">
      <c r="B214" s="209"/>
      <c r="C214" s="217"/>
      <c r="E214" s="210"/>
      <c r="F214" s="210"/>
      <c r="G214" s="211"/>
      <c r="H214" s="210"/>
      <c r="I214" s="211"/>
      <c r="J214" s="213"/>
      <c r="K214" s="212"/>
      <c r="L214" s="199"/>
      <c r="N214" s="210"/>
      <c r="O214" s="216"/>
      <c r="P214" s="216"/>
      <c r="Q214" s="215"/>
    </row>
    <row r="215" spans="1:18" x14ac:dyDescent="0.3">
      <c r="A215" s="10" t="s">
        <v>253</v>
      </c>
      <c r="B215" s="209" t="s">
        <v>311</v>
      </c>
      <c r="C215" s="217">
        <v>55230</v>
      </c>
      <c r="D215" s="199" t="s">
        <v>24</v>
      </c>
      <c r="E215" s="210">
        <v>11.97</v>
      </c>
      <c r="F215" s="210">
        <v>13.62</v>
      </c>
      <c r="G215" s="211">
        <v>72</v>
      </c>
      <c r="H215" s="210">
        <v>2.66</v>
      </c>
      <c r="I215" s="211">
        <v>110244</v>
      </c>
      <c r="J215" s="209" t="s">
        <v>255</v>
      </c>
      <c r="K215" s="212">
        <v>32.049999999999997</v>
      </c>
      <c r="L215" s="199" t="s">
        <v>256</v>
      </c>
      <c r="M215" s="199" t="s">
        <v>256</v>
      </c>
      <c r="N215" s="210">
        <v>0.94</v>
      </c>
      <c r="O215" s="216">
        <v>1.6629</v>
      </c>
      <c r="P215" s="216">
        <f t="shared" si="29"/>
        <v>1.563126</v>
      </c>
      <c r="Q215" s="215"/>
      <c r="R215" s="200">
        <f t="shared" si="28"/>
        <v>1.563126</v>
      </c>
    </row>
    <row r="216" spans="1:18" x14ac:dyDescent="0.3">
      <c r="B216" s="209"/>
      <c r="C216" s="217"/>
      <c r="E216" s="210"/>
      <c r="F216" s="210"/>
      <c r="G216" s="211"/>
      <c r="H216" s="210"/>
      <c r="I216" s="211">
        <v>100418</v>
      </c>
      <c r="J216" s="213" t="s">
        <v>257</v>
      </c>
      <c r="K216" s="212"/>
      <c r="L216" s="199"/>
      <c r="N216" s="210">
        <v>3.93</v>
      </c>
      <c r="O216" s="216">
        <v>0.19139999999999999</v>
      </c>
      <c r="P216" s="216">
        <f t="shared" si="29"/>
        <v>0.75220199999999993</v>
      </c>
      <c r="Q216" s="215"/>
      <c r="R216" s="200">
        <f t="shared" si="28"/>
        <v>0.75220199999999993</v>
      </c>
    </row>
    <row r="217" spans="1:18" x14ac:dyDescent="0.3">
      <c r="B217" s="209"/>
      <c r="C217" s="217"/>
      <c r="E217" s="210"/>
      <c r="F217" s="210"/>
      <c r="G217" s="211"/>
      <c r="H217" s="210"/>
      <c r="I217" s="211">
        <v>100332</v>
      </c>
      <c r="J217" s="214" t="s">
        <v>258</v>
      </c>
      <c r="K217" s="212"/>
      <c r="L217" s="199"/>
      <c r="N217" s="210">
        <v>0.33</v>
      </c>
      <c r="O217" s="216">
        <v>0.46860000000000002</v>
      </c>
      <c r="P217" s="216">
        <f t="shared" si="29"/>
        <v>0.15463800000000003</v>
      </c>
      <c r="Q217" s="215"/>
      <c r="R217" s="200">
        <f t="shared" si="28"/>
        <v>0.15463800000000003</v>
      </c>
    </row>
    <row r="218" spans="1:18" x14ac:dyDescent="0.3">
      <c r="B218" s="209"/>
      <c r="C218" s="217"/>
      <c r="E218" s="210"/>
      <c r="F218" s="210"/>
      <c r="G218" s="211"/>
      <c r="H218" s="210"/>
      <c r="I218" s="211"/>
      <c r="J218" s="214"/>
      <c r="K218" s="212"/>
      <c r="L218" s="199"/>
      <c r="N218" s="210"/>
      <c r="O218" s="216"/>
      <c r="P218" s="216"/>
      <c r="Q218" s="215"/>
    </row>
    <row r="219" spans="1:18" x14ac:dyDescent="0.3">
      <c r="A219" s="10" t="s">
        <v>253</v>
      </c>
      <c r="B219" s="209" t="s">
        <v>312</v>
      </c>
      <c r="C219" s="217">
        <v>78649</v>
      </c>
      <c r="D219" s="199" t="s">
        <v>24</v>
      </c>
      <c r="E219" s="210">
        <v>32.04</v>
      </c>
      <c r="F219" s="210">
        <v>35.01</v>
      </c>
      <c r="G219" s="211">
        <v>96</v>
      </c>
      <c r="H219" s="210">
        <v>5.34</v>
      </c>
      <c r="I219" s="211">
        <v>110244</v>
      </c>
      <c r="J219" s="209" t="s">
        <v>255</v>
      </c>
      <c r="K219" s="212">
        <v>65.88</v>
      </c>
      <c r="L219" s="199" t="s">
        <v>256</v>
      </c>
      <c r="M219" s="199" t="s">
        <v>256</v>
      </c>
      <c r="N219" s="210">
        <v>12.3</v>
      </c>
      <c r="O219" s="216">
        <v>1.6629</v>
      </c>
      <c r="P219" s="216">
        <f t="shared" ref="P219:P225" si="30">N219*O219</f>
        <v>20.453670000000002</v>
      </c>
      <c r="Q219" s="215"/>
      <c r="R219" s="200">
        <f t="shared" si="28"/>
        <v>20.453670000000002</v>
      </c>
    </row>
    <row r="220" spans="1:18" x14ac:dyDescent="0.3">
      <c r="B220" s="209"/>
      <c r="C220" s="217"/>
      <c r="E220" s="210"/>
      <c r="F220" s="210"/>
      <c r="G220" s="211"/>
      <c r="H220" s="210"/>
      <c r="I220" s="211">
        <v>100418</v>
      </c>
      <c r="J220" s="213" t="s">
        <v>257</v>
      </c>
      <c r="K220" s="212"/>
      <c r="L220" s="199"/>
      <c r="N220" s="210">
        <v>8.82</v>
      </c>
      <c r="O220" s="216">
        <v>0.19139999999999999</v>
      </c>
      <c r="P220" s="216">
        <f t="shared" si="30"/>
        <v>1.688148</v>
      </c>
      <c r="Q220" s="215"/>
      <c r="R220" s="200">
        <f t="shared" si="28"/>
        <v>1.688148</v>
      </c>
    </row>
    <row r="221" spans="1:18" x14ac:dyDescent="0.3">
      <c r="B221" s="209"/>
      <c r="C221" s="217"/>
      <c r="E221" s="210"/>
      <c r="F221" s="210"/>
      <c r="G221" s="211"/>
      <c r="H221" s="210"/>
      <c r="I221" s="211">
        <v>100332</v>
      </c>
      <c r="J221" s="214" t="s">
        <v>258</v>
      </c>
      <c r="K221" s="212"/>
      <c r="L221" s="199"/>
      <c r="N221" s="210">
        <v>1.67</v>
      </c>
      <c r="O221" s="216">
        <v>0.46860000000000002</v>
      </c>
      <c r="P221" s="216">
        <f t="shared" si="30"/>
        <v>0.78256199999999998</v>
      </c>
      <c r="Q221" s="215"/>
      <c r="R221" s="200">
        <f t="shared" si="28"/>
        <v>0.78256199999999998</v>
      </c>
    </row>
    <row r="222" spans="1:18" x14ac:dyDescent="0.3">
      <c r="B222" s="209"/>
      <c r="C222" s="217"/>
      <c r="E222" s="210"/>
      <c r="F222" s="210"/>
      <c r="G222" s="211"/>
      <c r="H222" s="210"/>
      <c r="I222" s="211"/>
      <c r="J222" s="214"/>
      <c r="K222" s="212"/>
      <c r="L222" s="199"/>
      <c r="N222" s="210"/>
      <c r="O222" s="216"/>
      <c r="P222" s="216"/>
      <c r="Q222" s="215"/>
    </row>
    <row r="223" spans="1:18" x14ac:dyDescent="0.3">
      <c r="A223" s="10" t="s">
        <v>253</v>
      </c>
      <c r="B223" s="209" t="s">
        <v>313</v>
      </c>
      <c r="C223" s="217">
        <v>78650</v>
      </c>
      <c r="D223" s="199" t="s">
        <v>24</v>
      </c>
      <c r="E223" s="210">
        <v>31.92</v>
      </c>
      <c r="F223" s="210">
        <v>35.619999999999997</v>
      </c>
      <c r="G223" s="211">
        <v>96</v>
      </c>
      <c r="H223" s="210">
        <v>5.32</v>
      </c>
      <c r="I223" s="211">
        <v>110244</v>
      </c>
      <c r="J223" s="209" t="s">
        <v>255</v>
      </c>
      <c r="K223" s="212">
        <v>64.69</v>
      </c>
      <c r="L223" s="199" t="s">
        <v>256</v>
      </c>
      <c r="M223" s="199" t="s">
        <v>256</v>
      </c>
      <c r="N223" s="210">
        <v>10.74</v>
      </c>
      <c r="O223" s="216">
        <v>1.6629</v>
      </c>
      <c r="P223" s="216">
        <f t="shared" si="30"/>
        <v>17.859546000000002</v>
      </c>
      <c r="Q223" s="215"/>
      <c r="R223" s="200">
        <f t="shared" si="28"/>
        <v>17.859546000000002</v>
      </c>
    </row>
    <row r="224" spans="1:18" x14ac:dyDescent="0.3">
      <c r="B224" s="209"/>
      <c r="C224" s="217"/>
      <c r="E224" s="210"/>
      <c r="F224" s="210"/>
      <c r="G224" s="211"/>
      <c r="H224" s="210"/>
      <c r="I224" s="211">
        <v>100418</v>
      </c>
      <c r="J224" s="213" t="s">
        <v>257</v>
      </c>
      <c r="K224" s="212"/>
      <c r="L224" s="199"/>
      <c r="N224" s="210">
        <v>8.82</v>
      </c>
      <c r="O224" s="216">
        <v>0.19139999999999999</v>
      </c>
      <c r="P224" s="216">
        <f t="shared" si="30"/>
        <v>1.688148</v>
      </c>
      <c r="Q224" s="215"/>
      <c r="R224" s="200">
        <f t="shared" si="28"/>
        <v>1.688148</v>
      </c>
    </row>
    <row r="225" spans="1:18" x14ac:dyDescent="0.3">
      <c r="B225" s="209"/>
      <c r="C225" s="217"/>
      <c r="E225" s="210"/>
      <c r="F225" s="210"/>
      <c r="G225" s="211"/>
      <c r="H225" s="210"/>
      <c r="I225" s="211">
        <v>100332</v>
      </c>
      <c r="J225" s="214" t="s">
        <v>258</v>
      </c>
      <c r="K225" s="212"/>
      <c r="L225" s="199"/>
      <c r="N225" s="210">
        <v>1.67</v>
      </c>
      <c r="O225" s="216">
        <v>0.46860000000000002</v>
      </c>
      <c r="P225" s="216">
        <f t="shared" si="30"/>
        <v>0.78256199999999998</v>
      </c>
      <c r="Q225" s="215"/>
      <c r="R225" s="200">
        <f t="shared" si="28"/>
        <v>0.78256199999999998</v>
      </c>
    </row>
    <row r="226" spans="1:18" x14ac:dyDescent="0.3">
      <c r="B226" s="209"/>
      <c r="C226" s="217"/>
      <c r="E226" s="210"/>
      <c r="F226" s="210"/>
      <c r="G226" s="211"/>
      <c r="H226" s="210"/>
      <c r="I226" s="211"/>
      <c r="J226" s="214"/>
      <c r="K226" s="212"/>
      <c r="L226" s="199"/>
      <c r="N226" s="210"/>
      <c r="O226" s="216"/>
      <c r="P226" s="216"/>
      <c r="Q226" s="215"/>
    </row>
    <row r="227" spans="1:18" x14ac:dyDescent="0.3">
      <c r="A227" s="10" t="s">
        <v>253</v>
      </c>
      <c r="B227" s="209" t="s">
        <v>314</v>
      </c>
      <c r="C227" s="217">
        <v>55299</v>
      </c>
      <c r="D227" s="199" t="s">
        <v>24</v>
      </c>
      <c r="E227" s="210">
        <v>13.62</v>
      </c>
      <c r="F227" s="210">
        <v>16.7</v>
      </c>
      <c r="G227" s="211">
        <v>96</v>
      </c>
      <c r="H227" s="210">
        <v>2.27</v>
      </c>
      <c r="I227" s="211">
        <v>110244</v>
      </c>
      <c r="J227" s="209" t="s">
        <v>255</v>
      </c>
      <c r="K227" s="212">
        <v>44.47</v>
      </c>
      <c r="L227" s="199" t="s">
        <v>256</v>
      </c>
      <c r="M227" s="199" t="s">
        <v>256</v>
      </c>
      <c r="N227" s="210">
        <v>4.95</v>
      </c>
      <c r="O227" s="216">
        <v>1.6629</v>
      </c>
      <c r="P227" s="216">
        <f t="shared" si="29"/>
        <v>8.2313550000000006</v>
      </c>
      <c r="Q227" s="215"/>
      <c r="R227" s="200">
        <f t="shared" si="28"/>
        <v>8.2313550000000006</v>
      </c>
    </row>
    <row r="228" spans="1:18" x14ac:dyDescent="0.3">
      <c r="B228" s="209"/>
      <c r="C228" s="217"/>
      <c r="E228" s="210"/>
      <c r="F228" s="210"/>
      <c r="G228" s="211"/>
      <c r="H228" s="210"/>
      <c r="I228" s="211">
        <v>100418</v>
      </c>
      <c r="J228" s="213" t="s">
        <v>257</v>
      </c>
      <c r="K228" s="212"/>
      <c r="L228" s="199"/>
      <c r="N228" s="210">
        <v>4</v>
      </c>
      <c r="O228" s="216">
        <v>0.19139999999999999</v>
      </c>
      <c r="P228" s="216">
        <f t="shared" si="29"/>
        <v>0.76559999999999995</v>
      </c>
      <c r="Q228" s="215"/>
      <c r="R228" s="200">
        <f t="shared" si="28"/>
        <v>0.76559999999999995</v>
      </c>
    </row>
    <row r="229" spans="1:18" x14ac:dyDescent="0.3">
      <c r="B229" s="209"/>
      <c r="C229" s="217"/>
      <c r="E229" s="210"/>
      <c r="F229" s="210"/>
      <c r="G229" s="211"/>
      <c r="H229" s="210"/>
      <c r="I229" s="211">
        <v>100332</v>
      </c>
      <c r="J229" s="214" t="s">
        <v>258</v>
      </c>
      <c r="K229" s="212"/>
      <c r="L229" s="199"/>
      <c r="N229" s="210">
        <v>0.37</v>
      </c>
      <c r="O229" s="216">
        <v>0.46860000000000002</v>
      </c>
      <c r="P229" s="216">
        <f t="shared" si="29"/>
        <v>0.17338200000000001</v>
      </c>
      <c r="Q229" s="215"/>
      <c r="R229" s="200">
        <f t="shared" si="28"/>
        <v>0.17338200000000001</v>
      </c>
    </row>
    <row r="230" spans="1:18" x14ac:dyDescent="0.3">
      <c r="B230" s="209"/>
      <c r="C230" s="217"/>
      <c r="E230" s="210"/>
      <c r="F230" s="210"/>
      <c r="G230" s="211"/>
      <c r="H230" s="210"/>
      <c r="I230" s="211"/>
      <c r="J230" s="214"/>
      <c r="K230" s="212"/>
      <c r="L230" s="199"/>
      <c r="N230" s="210"/>
      <c r="O230" s="216"/>
      <c r="P230" s="216"/>
      <c r="Q230" s="215"/>
    </row>
    <row r="231" spans="1:18" x14ac:dyDescent="0.3">
      <c r="A231" s="10" t="s">
        <v>253</v>
      </c>
      <c r="B231" s="209" t="s">
        <v>315</v>
      </c>
      <c r="C231" s="217">
        <v>78376</v>
      </c>
      <c r="D231" s="199" t="s">
        <v>24</v>
      </c>
      <c r="E231" s="210">
        <v>13.38</v>
      </c>
      <c r="F231" s="210">
        <v>14.19</v>
      </c>
      <c r="G231" s="211">
        <v>48</v>
      </c>
      <c r="H231" s="210">
        <v>4.46</v>
      </c>
      <c r="I231" s="211">
        <v>110244</v>
      </c>
      <c r="J231" s="209" t="s">
        <v>255</v>
      </c>
      <c r="K231" s="212">
        <v>31.04</v>
      </c>
      <c r="L231" s="199" t="s">
        <v>256</v>
      </c>
      <c r="M231" s="199" t="s">
        <v>256</v>
      </c>
      <c r="N231" s="210">
        <v>2.71</v>
      </c>
      <c r="O231" s="216">
        <v>1.6629</v>
      </c>
      <c r="P231" s="216">
        <f t="shared" ref="P231:P237" si="31">N231*O231</f>
        <v>4.5064590000000004</v>
      </c>
      <c r="Q231" s="215"/>
      <c r="R231" s="200">
        <f t="shared" si="28"/>
        <v>4.5064590000000004</v>
      </c>
    </row>
    <row r="232" spans="1:18" x14ac:dyDescent="0.3">
      <c r="B232" s="209"/>
      <c r="C232" s="217"/>
      <c r="E232" s="210"/>
      <c r="F232" s="210"/>
      <c r="G232" s="211"/>
      <c r="H232" s="210"/>
      <c r="I232" s="211">
        <v>100418</v>
      </c>
      <c r="J232" s="213" t="s">
        <v>257</v>
      </c>
      <c r="K232" s="212"/>
      <c r="L232" s="199"/>
      <c r="N232" s="210">
        <v>3.63</v>
      </c>
      <c r="O232" s="216">
        <v>0.19139999999999999</v>
      </c>
      <c r="P232" s="216">
        <f t="shared" si="31"/>
        <v>0.6947819999999999</v>
      </c>
      <c r="Q232" s="215"/>
      <c r="R232" s="200">
        <f t="shared" si="28"/>
        <v>0.6947819999999999</v>
      </c>
    </row>
    <row r="233" spans="1:18" x14ac:dyDescent="0.3">
      <c r="B233" s="209"/>
      <c r="C233" s="217"/>
      <c r="E233" s="210"/>
      <c r="F233" s="210"/>
      <c r="G233" s="211"/>
      <c r="H233" s="210"/>
      <c r="I233" s="211">
        <v>100332</v>
      </c>
      <c r="J233" s="214" t="s">
        <v>258</v>
      </c>
      <c r="K233" s="212"/>
      <c r="L233" s="199"/>
      <c r="N233" s="210">
        <v>0.79</v>
      </c>
      <c r="O233" s="216">
        <v>0.46860000000000002</v>
      </c>
      <c r="P233" s="216">
        <f t="shared" si="31"/>
        <v>0.37019400000000002</v>
      </c>
      <c r="Q233" s="215"/>
      <c r="R233" s="200">
        <f t="shared" si="28"/>
        <v>0.37019400000000002</v>
      </c>
    </row>
    <row r="234" spans="1:18" x14ac:dyDescent="0.3">
      <c r="B234" s="209"/>
      <c r="C234" s="217"/>
      <c r="E234" s="210"/>
      <c r="F234" s="210"/>
      <c r="G234" s="211"/>
      <c r="H234" s="210"/>
      <c r="I234" s="211"/>
      <c r="J234" s="214"/>
      <c r="K234" s="212"/>
      <c r="L234" s="199"/>
      <c r="N234" s="210"/>
      <c r="O234" s="216"/>
      <c r="P234" s="216"/>
      <c r="Q234" s="215"/>
    </row>
    <row r="235" spans="1:18" x14ac:dyDescent="0.3">
      <c r="A235" s="10" t="s">
        <v>253</v>
      </c>
      <c r="B235" s="209" t="s">
        <v>316</v>
      </c>
      <c r="C235" s="217">
        <v>78377</v>
      </c>
      <c r="D235" s="199" t="s">
        <v>24</v>
      </c>
      <c r="E235" s="210">
        <v>6.69</v>
      </c>
      <c r="F235" s="210">
        <v>7.16</v>
      </c>
      <c r="G235" s="211">
        <v>24</v>
      </c>
      <c r="H235" s="210">
        <v>4.46</v>
      </c>
      <c r="I235" s="211">
        <v>110244</v>
      </c>
      <c r="J235" s="209" t="s">
        <v>255</v>
      </c>
      <c r="K235" s="212">
        <v>17</v>
      </c>
      <c r="L235" s="199" t="s">
        <v>256</v>
      </c>
      <c r="M235" s="199" t="s">
        <v>256</v>
      </c>
      <c r="N235" s="210">
        <v>1.36</v>
      </c>
      <c r="O235" s="216">
        <v>1.6629</v>
      </c>
      <c r="P235" s="216">
        <f t="shared" si="31"/>
        <v>2.2615440000000002</v>
      </c>
      <c r="Q235" s="215"/>
      <c r="R235" s="200">
        <f t="shared" si="28"/>
        <v>2.2615440000000002</v>
      </c>
    </row>
    <row r="236" spans="1:18" x14ac:dyDescent="0.3">
      <c r="B236" s="209"/>
      <c r="C236" s="217"/>
      <c r="E236" s="210"/>
      <c r="F236" s="210"/>
      <c r="G236" s="211"/>
      <c r="H236" s="210"/>
      <c r="I236" s="211">
        <v>100418</v>
      </c>
      <c r="J236" s="213" t="s">
        <v>257</v>
      </c>
      <c r="K236" s="212"/>
      <c r="L236" s="199"/>
      <c r="N236" s="210">
        <v>1.81</v>
      </c>
      <c r="O236" s="216">
        <v>0.19139999999999999</v>
      </c>
      <c r="P236" s="216">
        <f t="shared" si="31"/>
        <v>0.34643399999999996</v>
      </c>
      <c r="Q236" s="215"/>
      <c r="R236" s="200">
        <f t="shared" si="28"/>
        <v>0.34643399999999996</v>
      </c>
    </row>
    <row r="237" spans="1:18" x14ac:dyDescent="0.3">
      <c r="B237" s="209"/>
      <c r="C237" s="217"/>
      <c r="E237" s="210"/>
      <c r="F237" s="210"/>
      <c r="G237" s="211"/>
      <c r="H237" s="210"/>
      <c r="I237" s="211">
        <v>100332</v>
      </c>
      <c r="J237" s="214" t="s">
        <v>258</v>
      </c>
      <c r="K237" s="212"/>
      <c r="L237" s="199"/>
      <c r="N237" s="210">
        <v>0.4</v>
      </c>
      <c r="O237" s="216">
        <v>0.46860000000000002</v>
      </c>
      <c r="P237" s="216">
        <f t="shared" si="31"/>
        <v>0.18744000000000002</v>
      </c>
      <c r="Q237" s="215"/>
      <c r="R237" s="200">
        <f t="shared" si="28"/>
        <v>0.18744000000000002</v>
      </c>
    </row>
    <row r="238" spans="1:18" x14ac:dyDescent="0.3">
      <c r="B238" s="209"/>
      <c r="C238" s="217"/>
      <c r="E238" s="210"/>
      <c r="F238" s="210"/>
      <c r="G238" s="211"/>
      <c r="H238" s="210"/>
      <c r="I238" s="211"/>
      <c r="J238" s="214"/>
      <c r="K238" s="212"/>
      <c r="L238" s="199"/>
      <c r="N238" s="210"/>
      <c r="O238" s="216"/>
      <c r="P238" s="216"/>
      <c r="Q238" s="215"/>
    </row>
    <row r="239" spans="1:18" x14ac:dyDescent="0.3">
      <c r="A239" s="10" t="s">
        <v>253</v>
      </c>
      <c r="B239" s="209" t="s">
        <v>317</v>
      </c>
      <c r="C239" s="217">
        <v>73338</v>
      </c>
      <c r="D239" s="199" t="s">
        <v>24</v>
      </c>
      <c r="E239" s="210">
        <v>26.25</v>
      </c>
      <c r="F239" s="210">
        <v>28.75</v>
      </c>
      <c r="G239" s="211">
        <v>100</v>
      </c>
      <c r="H239" s="210">
        <v>4.2</v>
      </c>
      <c r="I239" s="211">
        <v>110244</v>
      </c>
      <c r="J239" s="209" t="s">
        <v>255</v>
      </c>
      <c r="K239" s="212">
        <v>52.06</v>
      </c>
      <c r="L239" s="199" t="s">
        <v>256</v>
      </c>
      <c r="M239" s="199" t="s">
        <v>256</v>
      </c>
      <c r="N239" s="210">
        <v>10</v>
      </c>
      <c r="O239" s="216">
        <v>1.6629</v>
      </c>
      <c r="P239" s="216">
        <f t="shared" ref="P239:P240" si="32">N239*O239</f>
        <v>16.629000000000001</v>
      </c>
      <c r="Q239" s="215"/>
      <c r="R239" s="200">
        <f t="shared" si="28"/>
        <v>16.629000000000001</v>
      </c>
    </row>
    <row r="240" spans="1:18" x14ac:dyDescent="0.3">
      <c r="B240" s="209"/>
      <c r="C240" s="217"/>
      <c r="E240" s="210"/>
      <c r="F240" s="210"/>
      <c r="G240" s="211"/>
      <c r="H240" s="210"/>
      <c r="I240" s="211">
        <v>100418</v>
      </c>
      <c r="J240" s="213" t="s">
        <v>257</v>
      </c>
      <c r="K240" s="212"/>
      <c r="L240" s="199"/>
      <c r="N240" s="210">
        <v>7.46</v>
      </c>
      <c r="O240" s="216">
        <v>0.19139999999999999</v>
      </c>
      <c r="P240" s="216">
        <f t="shared" si="32"/>
        <v>1.4278439999999999</v>
      </c>
      <c r="Q240" s="215"/>
      <c r="R240" s="200">
        <f t="shared" si="28"/>
        <v>1.4278439999999999</v>
      </c>
    </row>
    <row r="241" spans="1:18" x14ac:dyDescent="0.3">
      <c r="B241" s="209"/>
      <c r="C241" s="217"/>
      <c r="E241" s="210"/>
      <c r="F241" s="210"/>
      <c r="G241" s="211"/>
      <c r="H241" s="210"/>
      <c r="I241" s="211"/>
      <c r="J241" s="213"/>
      <c r="K241" s="212"/>
      <c r="L241" s="199"/>
      <c r="N241" s="210"/>
      <c r="O241" s="216"/>
      <c r="P241" s="216"/>
      <c r="Q241" s="215"/>
    </row>
    <row r="242" spans="1:18" x14ac:dyDescent="0.3">
      <c r="A242" s="10" t="s">
        <v>253</v>
      </c>
      <c r="B242" s="209" t="s">
        <v>318</v>
      </c>
      <c r="C242" s="217">
        <v>78378</v>
      </c>
      <c r="D242" s="199" t="s">
        <v>24</v>
      </c>
      <c r="E242" s="210">
        <v>9.3000000000000007</v>
      </c>
      <c r="F242" s="210">
        <v>9.8000000000000007</v>
      </c>
      <c r="G242" s="211">
        <v>48</v>
      </c>
      <c r="H242" s="210">
        <v>3.1</v>
      </c>
      <c r="I242" s="211">
        <v>110244</v>
      </c>
      <c r="J242" s="209" t="s">
        <v>255</v>
      </c>
      <c r="K242" s="212">
        <v>23.87</v>
      </c>
      <c r="L242" s="199" t="s">
        <v>256</v>
      </c>
      <c r="M242" s="199" t="s">
        <v>256</v>
      </c>
      <c r="N242" s="210">
        <v>1.32</v>
      </c>
      <c r="O242" s="216">
        <v>1.6629</v>
      </c>
      <c r="P242" s="216">
        <f t="shared" ref="P242:P244" si="33">N242*O242</f>
        <v>2.1950280000000002</v>
      </c>
      <c r="Q242" s="215"/>
      <c r="R242" s="200">
        <f t="shared" si="28"/>
        <v>2.1950280000000002</v>
      </c>
    </row>
    <row r="243" spans="1:18" x14ac:dyDescent="0.3">
      <c r="C243" s="208"/>
      <c r="F243" s="210"/>
      <c r="I243" s="211">
        <v>100418</v>
      </c>
      <c r="J243" s="213" t="s">
        <v>257</v>
      </c>
      <c r="K243" s="212"/>
      <c r="L243" s="199"/>
      <c r="N243" s="210">
        <v>3.37</v>
      </c>
      <c r="O243" s="216">
        <v>0.19139999999999999</v>
      </c>
      <c r="P243" s="216">
        <f t="shared" si="33"/>
        <v>0.64501799999999998</v>
      </c>
      <c r="Q243" s="215"/>
      <c r="R243" s="200">
        <f t="shared" si="28"/>
        <v>0.64501799999999998</v>
      </c>
    </row>
    <row r="244" spans="1:18" x14ac:dyDescent="0.3">
      <c r="C244" s="208"/>
      <c r="F244" s="210"/>
      <c r="I244" s="211">
        <v>100332</v>
      </c>
      <c r="J244" s="214" t="s">
        <v>258</v>
      </c>
      <c r="K244" s="212"/>
      <c r="L244" s="199"/>
      <c r="N244" s="210">
        <v>0.38</v>
      </c>
      <c r="O244" s="216">
        <v>0.46860000000000002</v>
      </c>
      <c r="P244" s="216">
        <f t="shared" si="33"/>
        <v>0.178068</v>
      </c>
      <c r="Q244" s="215"/>
      <c r="R244" s="200">
        <f t="shared" si="28"/>
        <v>0.178068</v>
      </c>
    </row>
    <row r="245" spans="1:18" x14ac:dyDescent="0.3">
      <c r="C245" s="208"/>
      <c r="F245" s="210"/>
      <c r="K245" s="204"/>
      <c r="L245" s="199"/>
      <c r="N245" s="210"/>
      <c r="O245" s="216"/>
      <c r="P245" s="216"/>
      <c r="Q245" s="215"/>
    </row>
    <row r="246" spans="1:18" x14ac:dyDescent="0.3">
      <c r="A246" s="10" t="s">
        <v>253</v>
      </c>
      <c r="B246" s="209" t="s">
        <v>319</v>
      </c>
      <c r="C246" s="217">
        <v>69016</v>
      </c>
      <c r="D246" s="199" t="s">
        <v>24</v>
      </c>
      <c r="E246" s="210">
        <v>42</v>
      </c>
      <c r="F246" s="210">
        <v>44</v>
      </c>
      <c r="G246" s="211">
        <v>240</v>
      </c>
      <c r="H246" s="210">
        <v>2.8</v>
      </c>
      <c r="I246" s="211">
        <v>100113</v>
      </c>
      <c r="J246" s="209" t="s">
        <v>320</v>
      </c>
      <c r="K246" s="212">
        <v>144.66999999999999</v>
      </c>
      <c r="L246" s="199" t="s">
        <v>256</v>
      </c>
      <c r="M246" s="199" t="s">
        <v>256</v>
      </c>
      <c r="N246" s="210">
        <v>42.3</v>
      </c>
      <c r="O246" s="216">
        <v>0.50060000000000004</v>
      </c>
      <c r="P246" s="216">
        <f t="shared" ref="P246:P256" si="34">N246*O246</f>
        <v>21.175380000000001</v>
      </c>
      <c r="Q246" s="215"/>
      <c r="R246" s="200">
        <f t="shared" si="28"/>
        <v>21.175380000000001</v>
      </c>
    </row>
    <row r="247" spans="1:18" x14ac:dyDescent="0.3">
      <c r="B247" s="209"/>
      <c r="C247" s="217"/>
      <c r="E247" s="210"/>
      <c r="F247" s="210"/>
      <c r="G247" s="211"/>
      <c r="H247" s="210"/>
      <c r="I247" s="211"/>
      <c r="J247" s="209"/>
      <c r="K247" s="212"/>
      <c r="L247" s="199"/>
      <c r="N247" s="210"/>
      <c r="O247" s="216"/>
      <c r="P247" s="216"/>
      <c r="Q247" s="215"/>
    </row>
    <row r="248" spans="1:18" x14ac:dyDescent="0.3">
      <c r="A248" s="10" t="s">
        <v>253</v>
      </c>
      <c r="B248" s="209" t="s">
        <v>321</v>
      </c>
      <c r="C248" s="217">
        <v>69017</v>
      </c>
      <c r="D248" s="199" t="s">
        <v>24</v>
      </c>
      <c r="E248" s="210">
        <v>42</v>
      </c>
      <c r="F248" s="210">
        <v>44</v>
      </c>
      <c r="G248" s="211">
        <v>240</v>
      </c>
      <c r="H248" s="210">
        <v>2.8</v>
      </c>
      <c r="I248" s="211">
        <v>100113</v>
      </c>
      <c r="J248" s="209" t="s">
        <v>320</v>
      </c>
      <c r="K248" s="212">
        <v>116.25</v>
      </c>
      <c r="L248" s="199" t="s">
        <v>256</v>
      </c>
      <c r="M248" s="199" t="s">
        <v>256</v>
      </c>
      <c r="N248" s="210">
        <v>42.3</v>
      </c>
      <c r="O248" s="216">
        <v>0.50060000000000004</v>
      </c>
      <c r="P248" s="216">
        <f t="shared" si="34"/>
        <v>21.175380000000001</v>
      </c>
      <c r="Q248" s="215"/>
      <c r="R248" s="200">
        <f t="shared" si="28"/>
        <v>21.175380000000001</v>
      </c>
    </row>
    <row r="249" spans="1:18" x14ac:dyDescent="0.3">
      <c r="B249" s="209"/>
      <c r="C249" s="217"/>
      <c r="E249" s="210"/>
      <c r="F249" s="210"/>
      <c r="G249" s="211"/>
      <c r="H249" s="210"/>
      <c r="I249" s="211"/>
      <c r="J249" s="209"/>
      <c r="K249" s="212"/>
      <c r="L249" s="199"/>
      <c r="N249" s="210"/>
      <c r="O249" s="216"/>
      <c r="P249" s="216"/>
      <c r="Q249" s="215"/>
    </row>
    <row r="250" spans="1:18" x14ac:dyDescent="0.3">
      <c r="A250" s="10" t="s">
        <v>253</v>
      </c>
      <c r="B250" s="209" t="s">
        <v>322</v>
      </c>
      <c r="C250" s="217">
        <v>69018</v>
      </c>
      <c r="D250" s="199" t="s">
        <v>24</v>
      </c>
      <c r="E250" s="210">
        <v>42</v>
      </c>
      <c r="F250" s="210">
        <v>44</v>
      </c>
      <c r="G250" s="211">
        <v>240</v>
      </c>
      <c r="H250" s="210">
        <v>2.8</v>
      </c>
      <c r="I250" s="211">
        <v>100113</v>
      </c>
      <c r="J250" s="209" t="s">
        <v>320</v>
      </c>
      <c r="K250" s="212">
        <v>118.87</v>
      </c>
      <c r="L250" s="199" t="s">
        <v>256</v>
      </c>
      <c r="M250" s="199" t="s">
        <v>256</v>
      </c>
      <c r="N250" s="210">
        <v>47.55</v>
      </c>
      <c r="O250" s="216">
        <v>0.50060000000000004</v>
      </c>
      <c r="P250" s="216">
        <f t="shared" si="34"/>
        <v>23.803530000000002</v>
      </c>
      <c r="Q250" s="215"/>
      <c r="R250" s="200">
        <f t="shared" si="28"/>
        <v>23.803530000000002</v>
      </c>
    </row>
    <row r="251" spans="1:18" x14ac:dyDescent="0.3">
      <c r="B251" s="209"/>
      <c r="C251" s="217"/>
      <c r="E251" s="210"/>
      <c r="F251" s="210"/>
      <c r="G251" s="211"/>
      <c r="H251" s="210"/>
      <c r="I251" s="211"/>
      <c r="J251" s="209"/>
      <c r="K251" s="212"/>
      <c r="L251" s="199"/>
      <c r="N251" s="210"/>
      <c r="O251" s="216"/>
      <c r="P251" s="216"/>
      <c r="Q251" s="215"/>
    </row>
    <row r="252" spans="1:18" x14ac:dyDescent="0.3">
      <c r="A252" s="10" t="s">
        <v>253</v>
      </c>
      <c r="B252" s="209" t="s">
        <v>323</v>
      </c>
      <c r="C252" s="217">
        <v>69020</v>
      </c>
      <c r="D252" s="199" t="s">
        <v>24</v>
      </c>
      <c r="E252" s="210">
        <v>42</v>
      </c>
      <c r="F252" s="210">
        <v>44</v>
      </c>
      <c r="G252" s="211">
        <v>240</v>
      </c>
      <c r="H252" s="210">
        <v>2.8</v>
      </c>
      <c r="I252" s="211">
        <v>100113</v>
      </c>
      <c r="J252" s="209" t="s">
        <v>320</v>
      </c>
      <c r="K252" s="212">
        <v>144.66999999999999</v>
      </c>
      <c r="L252" s="199" t="s">
        <v>256</v>
      </c>
      <c r="M252" s="199" t="s">
        <v>256</v>
      </c>
      <c r="N252" s="210">
        <v>42.3</v>
      </c>
      <c r="O252" s="216">
        <v>0.50060000000000004</v>
      </c>
      <c r="P252" s="216">
        <f t="shared" si="34"/>
        <v>21.175380000000001</v>
      </c>
      <c r="Q252" s="215"/>
      <c r="R252" s="200">
        <f t="shared" si="28"/>
        <v>21.175380000000001</v>
      </c>
    </row>
    <row r="253" spans="1:18" x14ac:dyDescent="0.3">
      <c r="B253" s="209"/>
      <c r="C253" s="217"/>
      <c r="E253" s="210"/>
      <c r="F253" s="210"/>
      <c r="G253" s="211"/>
      <c r="H253" s="210"/>
      <c r="I253" s="211"/>
      <c r="J253" s="209"/>
      <c r="K253" s="212"/>
      <c r="L253" s="199"/>
      <c r="N253" s="210"/>
      <c r="O253" s="216"/>
      <c r="P253" s="216"/>
      <c r="Q253" s="215"/>
    </row>
    <row r="254" spans="1:18" x14ac:dyDescent="0.3">
      <c r="A254" s="10" t="s">
        <v>253</v>
      </c>
      <c r="B254" s="209" t="s">
        <v>324</v>
      </c>
      <c r="C254" s="217">
        <v>73022</v>
      </c>
      <c r="D254" s="199" t="s">
        <v>24</v>
      </c>
      <c r="E254" s="210">
        <v>15.8</v>
      </c>
      <c r="F254" s="210">
        <v>21.76</v>
      </c>
      <c r="G254" s="211">
        <v>36</v>
      </c>
      <c r="H254" s="210">
        <v>7.02</v>
      </c>
      <c r="I254" s="211">
        <v>110244</v>
      </c>
      <c r="J254" s="209" t="s">
        <v>255</v>
      </c>
      <c r="K254" s="212">
        <v>59.23</v>
      </c>
      <c r="L254" s="199" t="s">
        <v>256</v>
      </c>
      <c r="M254" s="199" t="s">
        <v>256</v>
      </c>
      <c r="N254" s="210">
        <v>4.3899999999999997</v>
      </c>
      <c r="O254" s="216">
        <v>1.6629</v>
      </c>
      <c r="P254" s="216">
        <f t="shared" si="34"/>
        <v>7.3001309999999995</v>
      </c>
      <c r="Q254" s="215"/>
      <c r="R254" s="200">
        <f t="shared" si="28"/>
        <v>7.3001309999999995</v>
      </c>
    </row>
    <row r="255" spans="1:18" x14ac:dyDescent="0.3">
      <c r="I255" s="211">
        <v>100418</v>
      </c>
      <c r="J255" s="213" t="s">
        <v>257</v>
      </c>
      <c r="K255" s="212"/>
      <c r="L255" s="219"/>
      <c r="N255" s="210">
        <v>5.55</v>
      </c>
      <c r="O255" s="216">
        <v>0.19139999999999999</v>
      </c>
      <c r="P255" s="216">
        <f t="shared" si="34"/>
        <v>1.0622699999999998</v>
      </c>
      <c r="Q255" s="215"/>
      <c r="R255" s="200">
        <f t="shared" si="28"/>
        <v>1.0622699999999998</v>
      </c>
    </row>
    <row r="256" spans="1:18" x14ac:dyDescent="0.3">
      <c r="I256" s="211">
        <v>100332</v>
      </c>
      <c r="J256" s="214" t="s">
        <v>258</v>
      </c>
      <c r="K256" s="212"/>
      <c r="L256" s="219"/>
      <c r="N256" s="210">
        <v>0.68</v>
      </c>
      <c r="O256" s="216">
        <v>0.46860000000000002</v>
      </c>
      <c r="P256" s="216">
        <f t="shared" si="34"/>
        <v>0.31864800000000004</v>
      </c>
      <c r="Q256" s="215"/>
      <c r="R256" s="200">
        <f t="shared" si="28"/>
        <v>0.31864800000000004</v>
      </c>
    </row>
    <row r="257" spans="11:17" x14ac:dyDescent="0.3">
      <c r="K257" s="204"/>
      <c r="Q257" s="215"/>
    </row>
    <row r="258" spans="11:17" x14ac:dyDescent="0.3">
      <c r="K258" s="204"/>
      <c r="Q258" s="215"/>
    </row>
    <row r="259" spans="11:17" x14ac:dyDescent="0.3">
      <c r="K259" s="204"/>
      <c r="Q259" s="215"/>
    </row>
    <row r="260" spans="11:17" x14ac:dyDescent="0.3">
      <c r="K260" s="204"/>
      <c r="Q260" s="215"/>
    </row>
    <row r="261" spans="11:17" x14ac:dyDescent="0.3">
      <c r="K261" s="204"/>
      <c r="Q261" s="215"/>
    </row>
    <row r="262" spans="11:17" x14ac:dyDescent="0.3">
      <c r="K262" s="204"/>
      <c r="Q262" s="215"/>
    </row>
    <row r="263" spans="11:17" x14ac:dyDescent="0.3">
      <c r="K263" s="204"/>
      <c r="Q263" s="215"/>
    </row>
    <row r="264" spans="11:17" x14ac:dyDescent="0.3">
      <c r="K264" s="204"/>
      <c r="Q264" s="215"/>
    </row>
    <row r="265" spans="11:17" x14ac:dyDescent="0.3">
      <c r="K265" s="204"/>
      <c r="Q265" s="215"/>
    </row>
    <row r="266" spans="11:17" x14ac:dyDescent="0.3">
      <c r="K266" s="204"/>
      <c r="Q266" s="215"/>
    </row>
    <row r="267" spans="11:17" x14ac:dyDescent="0.3">
      <c r="K267" s="204"/>
      <c r="Q267" s="215"/>
    </row>
    <row r="268" spans="11:17" x14ac:dyDescent="0.3">
      <c r="K268" s="204"/>
      <c r="Q268" s="215"/>
    </row>
    <row r="269" spans="11:17" x14ac:dyDescent="0.3">
      <c r="K269" s="204"/>
      <c r="Q269" s="215"/>
    </row>
    <row r="270" spans="11:17" x14ac:dyDescent="0.3">
      <c r="K270" s="204"/>
      <c r="Q270" s="215"/>
    </row>
    <row r="271" spans="11:17" x14ac:dyDescent="0.3">
      <c r="K271" s="204"/>
      <c r="Q271" s="215"/>
    </row>
    <row r="272" spans="11:17" x14ac:dyDescent="0.3">
      <c r="K272" s="204"/>
      <c r="Q272" s="215"/>
    </row>
    <row r="273" spans="11:17" x14ac:dyDescent="0.3">
      <c r="K273" s="204"/>
      <c r="Q273" s="215"/>
    </row>
    <row r="274" spans="11:17" x14ac:dyDescent="0.3">
      <c r="K274" s="204"/>
      <c r="Q274" s="215"/>
    </row>
    <row r="275" spans="11:17" x14ac:dyDescent="0.3">
      <c r="K275" s="204"/>
      <c r="Q275" s="215"/>
    </row>
    <row r="276" spans="11:17" x14ac:dyDescent="0.3">
      <c r="K276" s="204"/>
      <c r="Q276" s="215"/>
    </row>
    <row r="277" spans="11:17" x14ac:dyDescent="0.3">
      <c r="K277" s="204"/>
      <c r="Q277" s="215"/>
    </row>
    <row r="278" spans="11:17" x14ac:dyDescent="0.3">
      <c r="K278" s="204"/>
      <c r="Q278" s="215"/>
    </row>
    <row r="279" spans="11:17" x14ac:dyDescent="0.3">
      <c r="K279" s="204"/>
      <c r="Q279" s="215"/>
    </row>
    <row r="280" spans="11:17" x14ac:dyDescent="0.3">
      <c r="K280" s="204"/>
      <c r="Q280" s="215"/>
    </row>
    <row r="281" spans="11:17" x14ac:dyDescent="0.3">
      <c r="K281" s="204"/>
      <c r="Q281" s="215"/>
    </row>
    <row r="282" spans="11:17" x14ac:dyDescent="0.3">
      <c r="K282" s="204"/>
      <c r="Q282" s="215"/>
    </row>
    <row r="283" spans="11:17" x14ac:dyDescent="0.3">
      <c r="K283" s="204"/>
      <c r="Q283" s="215"/>
    </row>
    <row r="284" spans="11:17" x14ac:dyDescent="0.3">
      <c r="K284" s="204"/>
      <c r="Q284" s="215"/>
    </row>
    <row r="285" spans="11:17" x14ac:dyDescent="0.3">
      <c r="K285" s="204"/>
      <c r="Q285" s="215"/>
    </row>
    <row r="286" spans="11:17" x14ac:dyDescent="0.3">
      <c r="K286" s="204"/>
      <c r="Q286" s="215"/>
    </row>
    <row r="287" spans="11:17" x14ac:dyDescent="0.3">
      <c r="K287" s="204"/>
      <c r="Q287" s="215"/>
    </row>
    <row r="288" spans="11:17" x14ac:dyDescent="0.3">
      <c r="K288" s="204"/>
      <c r="Q288" s="215"/>
    </row>
    <row r="289" spans="11:17" x14ac:dyDescent="0.3">
      <c r="K289" s="204"/>
      <c r="Q289" s="215"/>
    </row>
    <row r="290" spans="11:17" x14ac:dyDescent="0.3">
      <c r="K290" s="204"/>
      <c r="Q290" s="215"/>
    </row>
    <row r="291" spans="11:17" x14ac:dyDescent="0.3">
      <c r="K291" s="204"/>
      <c r="Q291" s="215"/>
    </row>
    <row r="292" spans="11:17" x14ac:dyDescent="0.3">
      <c r="K292" s="204"/>
      <c r="Q292" s="215"/>
    </row>
    <row r="293" spans="11:17" x14ac:dyDescent="0.3">
      <c r="K293" s="204"/>
      <c r="Q293" s="215"/>
    </row>
    <row r="294" spans="11:17" x14ac:dyDescent="0.3">
      <c r="K294" s="204"/>
      <c r="Q294" s="215"/>
    </row>
    <row r="295" spans="11:17" x14ac:dyDescent="0.3">
      <c r="K295" s="204"/>
      <c r="Q295" s="215"/>
    </row>
    <row r="296" spans="11:17" x14ac:dyDescent="0.3">
      <c r="K296" s="204"/>
      <c r="Q296" s="215"/>
    </row>
    <row r="297" spans="11:17" x14ac:dyDescent="0.3">
      <c r="K297" s="204"/>
      <c r="Q297" s="215"/>
    </row>
    <row r="298" spans="11:17" x14ac:dyDescent="0.3">
      <c r="K298" s="204"/>
      <c r="Q298" s="215"/>
    </row>
    <row r="299" spans="11:17" x14ac:dyDescent="0.3">
      <c r="K299" s="204"/>
      <c r="Q299" s="215"/>
    </row>
    <row r="300" spans="11:17" x14ac:dyDescent="0.3">
      <c r="K300" s="204"/>
      <c r="Q300" s="215"/>
    </row>
    <row r="301" spans="11:17" x14ac:dyDescent="0.3">
      <c r="K301" s="204"/>
      <c r="Q301" s="215"/>
    </row>
    <row r="302" spans="11:17" x14ac:dyDescent="0.3">
      <c r="K302" s="204"/>
      <c r="Q302" s="215"/>
    </row>
    <row r="303" spans="11:17" x14ac:dyDescent="0.3">
      <c r="K303" s="204"/>
      <c r="Q303" s="215"/>
    </row>
    <row r="304" spans="11:17" x14ac:dyDescent="0.3">
      <c r="K304" s="204"/>
      <c r="Q304" s="215"/>
    </row>
    <row r="305" spans="11:17" x14ac:dyDescent="0.3">
      <c r="K305" s="204"/>
      <c r="Q305" s="215"/>
    </row>
    <row r="306" spans="11:17" x14ac:dyDescent="0.3">
      <c r="K306" s="204"/>
      <c r="Q306" s="215"/>
    </row>
    <row r="307" spans="11:17" x14ac:dyDescent="0.3">
      <c r="K307" s="204"/>
      <c r="Q307" s="215"/>
    </row>
    <row r="308" spans="11:17" x14ac:dyDescent="0.3">
      <c r="K308" s="204"/>
      <c r="Q308" s="215"/>
    </row>
    <row r="309" spans="11:17" x14ac:dyDescent="0.3">
      <c r="K309" s="204"/>
      <c r="Q309" s="215"/>
    </row>
    <row r="310" spans="11:17" x14ac:dyDescent="0.3">
      <c r="K310" s="204"/>
      <c r="Q310" s="215"/>
    </row>
    <row r="311" spans="11:17" x14ac:dyDescent="0.3">
      <c r="K311" s="204"/>
      <c r="Q311" s="215"/>
    </row>
    <row r="312" spans="11:17" x14ac:dyDescent="0.3">
      <c r="K312" s="204"/>
      <c r="Q312" s="215"/>
    </row>
    <row r="313" spans="11:17" x14ac:dyDescent="0.3">
      <c r="K313" s="204"/>
      <c r="Q313" s="215"/>
    </row>
    <row r="314" spans="11:17" x14ac:dyDescent="0.3">
      <c r="K314" s="204"/>
      <c r="Q314" s="215"/>
    </row>
    <row r="315" spans="11:17" x14ac:dyDescent="0.3">
      <c r="K315" s="204"/>
      <c r="Q315" s="215"/>
    </row>
    <row r="316" spans="11:17" x14ac:dyDescent="0.3">
      <c r="K316" s="204"/>
      <c r="Q316" s="215"/>
    </row>
    <row r="317" spans="11:17" x14ac:dyDescent="0.3">
      <c r="K317" s="204"/>
      <c r="Q317" s="215"/>
    </row>
    <row r="318" spans="11:17" x14ac:dyDescent="0.3">
      <c r="K318" s="204"/>
      <c r="Q318" s="215"/>
    </row>
    <row r="319" spans="11:17" x14ac:dyDescent="0.3">
      <c r="K319" s="204"/>
      <c r="Q319" s="215"/>
    </row>
    <row r="320" spans="11:17" x14ac:dyDescent="0.3">
      <c r="K320" s="204"/>
      <c r="Q320" s="215"/>
    </row>
    <row r="321" spans="11:17" x14ac:dyDescent="0.3">
      <c r="K321" s="204"/>
      <c r="Q321" s="215"/>
    </row>
    <row r="322" spans="11:17" x14ac:dyDescent="0.3">
      <c r="K322" s="204"/>
      <c r="Q322" s="215"/>
    </row>
    <row r="323" spans="11:17" x14ac:dyDescent="0.3">
      <c r="K323" s="204"/>
      <c r="Q323" s="215"/>
    </row>
    <row r="324" spans="11:17" x14ac:dyDescent="0.3">
      <c r="K324" s="204"/>
      <c r="Q324" s="215"/>
    </row>
    <row r="325" spans="11:17" x14ac:dyDescent="0.3">
      <c r="K325" s="204"/>
      <c r="Q325" s="215"/>
    </row>
    <row r="326" spans="11:17" x14ac:dyDescent="0.3">
      <c r="K326" s="204"/>
      <c r="Q326" s="215"/>
    </row>
    <row r="327" spans="11:17" x14ac:dyDescent="0.3">
      <c r="K327" s="204"/>
      <c r="Q327" s="215"/>
    </row>
    <row r="328" spans="11:17" x14ac:dyDescent="0.3">
      <c r="K328" s="204"/>
      <c r="Q328" s="215"/>
    </row>
    <row r="329" spans="11:17" x14ac:dyDescent="0.3">
      <c r="K329" s="204"/>
      <c r="Q329" s="215"/>
    </row>
    <row r="330" spans="11:17" x14ac:dyDescent="0.3">
      <c r="K330" s="204"/>
      <c r="Q330" s="215"/>
    </row>
    <row r="331" spans="11:17" x14ac:dyDescent="0.3">
      <c r="K331" s="204"/>
      <c r="Q331" s="215"/>
    </row>
    <row r="332" spans="11:17" x14ac:dyDescent="0.3">
      <c r="K332" s="204"/>
      <c r="Q332" s="215"/>
    </row>
    <row r="333" spans="11:17" x14ac:dyDescent="0.3">
      <c r="K333" s="204"/>
      <c r="Q333" s="215"/>
    </row>
    <row r="334" spans="11:17" x14ac:dyDescent="0.3">
      <c r="K334" s="204"/>
      <c r="Q334" s="215"/>
    </row>
    <row r="335" spans="11:17" x14ac:dyDescent="0.3">
      <c r="K335" s="204"/>
      <c r="Q335" s="215"/>
    </row>
    <row r="336" spans="11:17" x14ac:dyDescent="0.3">
      <c r="K336" s="204"/>
      <c r="Q336" s="215"/>
    </row>
    <row r="337" spans="11:17" x14ac:dyDescent="0.3">
      <c r="K337" s="204"/>
      <c r="Q337" s="215"/>
    </row>
    <row r="338" spans="11:17" x14ac:dyDescent="0.3">
      <c r="K338" s="204"/>
      <c r="Q338" s="215"/>
    </row>
    <row r="339" spans="11:17" x14ac:dyDescent="0.3">
      <c r="K339" s="204"/>
      <c r="Q339" s="215"/>
    </row>
    <row r="340" spans="11:17" x14ac:dyDescent="0.3">
      <c r="K340" s="204"/>
      <c r="Q340" s="215"/>
    </row>
    <row r="341" spans="11:17" x14ac:dyDescent="0.3">
      <c r="K341" s="204"/>
      <c r="Q341" s="215"/>
    </row>
    <row r="342" spans="11:17" x14ac:dyDescent="0.3">
      <c r="K342" s="204"/>
      <c r="Q342" s="215"/>
    </row>
    <row r="343" spans="11:17" x14ac:dyDescent="0.3">
      <c r="K343" s="204"/>
      <c r="Q343" s="215"/>
    </row>
    <row r="344" spans="11:17" x14ac:dyDescent="0.3">
      <c r="K344" s="204"/>
      <c r="Q344" s="215"/>
    </row>
    <row r="345" spans="11:17" x14ac:dyDescent="0.3">
      <c r="K345" s="204"/>
      <c r="Q345" s="215"/>
    </row>
    <row r="346" spans="11:17" x14ac:dyDescent="0.3">
      <c r="K346" s="204"/>
      <c r="Q346" s="215"/>
    </row>
    <row r="347" spans="11:17" x14ac:dyDescent="0.3">
      <c r="K347" s="204"/>
      <c r="Q347" s="215"/>
    </row>
    <row r="348" spans="11:17" x14ac:dyDescent="0.3">
      <c r="K348" s="204"/>
      <c r="Q348" s="215"/>
    </row>
    <row r="349" spans="11:17" x14ac:dyDescent="0.3">
      <c r="K349" s="204"/>
      <c r="Q349" s="215"/>
    </row>
    <row r="350" spans="11:17" x14ac:dyDescent="0.3">
      <c r="K350" s="204"/>
      <c r="Q350" s="215"/>
    </row>
    <row r="351" spans="11:17" x14ac:dyDescent="0.3">
      <c r="K351" s="204"/>
      <c r="Q351" s="215"/>
    </row>
    <row r="352" spans="11:17" x14ac:dyDescent="0.3">
      <c r="K352" s="204"/>
      <c r="Q352" s="215"/>
    </row>
    <row r="353" spans="11:17" x14ac:dyDescent="0.3">
      <c r="K353" s="204"/>
      <c r="Q353" s="215"/>
    </row>
    <row r="354" spans="11:17" x14ac:dyDescent="0.3">
      <c r="K354" s="204"/>
      <c r="Q354" s="215"/>
    </row>
    <row r="355" spans="11:17" x14ac:dyDescent="0.3">
      <c r="K355" s="204"/>
      <c r="Q355" s="215"/>
    </row>
    <row r="356" spans="11:17" x14ac:dyDescent="0.3">
      <c r="K356" s="204"/>
      <c r="Q356" s="215"/>
    </row>
    <row r="357" spans="11:17" x14ac:dyDescent="0.3">
      <c r="K357" s="204"/>
      <c r="Q357" s="215"/>
    </row>
    <row r="358" spans="11:17" x14ac:dyDescent="0.3">
      <c r="K358" s="204"/>
      <c r="Q358" s="215"/>
    </row>
    <row r="359" spans="11:17" x14ac:dyDescent="0.3">
      <c r="K359" s="204"/>
      <c r="Q359" s="215"/>
    </row>
    <row r="360" spans="11:17" x14ac:dyDescent="0.3">
      <c r="K360" s="204"/>
      <c r="Q360" s="215"/>
    </row>
    <row r="361" spans="11:17" x14ac:dyDescent="0.3">
      <c r="K361" s="204"/>
      <c r="Q361" s="215"/>
    </row>
    <row r="362" spans="11:17" x14ac:dyDescent="0.3">
      <c r="K362" s="204"/>
      <c r="Q362" s="215"/>
    </row>
    <row r="363" spans="11:17" x14ac:dyDescent="0.3">
      <c r="K363" s="204"/>
      <c r="Q363" s="215"/>
    </row>
    <row r="364" spans="11:17" x14ac:dyDescent="0.3">
      <c r="K364" s="204"/>
      <c r="Q364" s="215"/>
    </row>
    <row r="365" spans="11:17" x14ac:dyDescent="0.3">
      <c r="K365" s="204"/>
      <c r="Q365" s="215"/>
    </row>
    <row r="366" spans="11:17" x14ac:dyDescent="0.3">
      <c r="K366" s="204"/>
      <c r="Q366" s="215"/>
    </row>
    <row r="367" spans="11:17" x14ac:dyDescent="0.3">
      <c r="K367" s="204"/>
      <c r="Q367" s="215"/>
    </row>
    <row r="368" spans="11:17" x14ac:dyDescent="0.3">
      <c r="K368" s="204"/>
      <c r="Q368" s="215"/>
    </row>
    <row r="369" spans="11:17" x14ac:dyDescent="0.3">
      <c r="K369" s="204"/>
      <c r="Q369" s="215"/>
    </row>
    <row r="370" spans="11:17" x14ac:dyDescent="0.3">
      <c r="K370" s="204"/>
      <c r="Q370" s="215"/>
    </row>
    <row r="371" spans="11:17" x14ac:dyDescent="0.3">
      <c r="K371" s="204"/>
      <c r="Q371" s="215"/>
    </row>
    <row r="372" spans="11:17" x14ac:dyDescent="0.3">
      <c r="K372" s="204"/>
      <c r="Q372" s="215"/>
    </row>
    <row r="373" spans="11:17" x14ac:dyDescent="0.3">
      <c r="K373" s="204"/>
      <c r="Q373" s="215"/>
    </row>
    <row r="374" spans="11:17" x14ac:dyDescent="0.3">
      <c r="K374" s="204"/>
      <c r="Q374" s="215"/>
    </row>
    <row r="375" spans="11:17" x14ac:dyDescent="0.3">
      <c r="K375" s="204"/>
      <c r="Q375" s="215"/>
    </row>
    <row r="376" spans="11:17" x14ac:dyDescent="0.3">
      <c r="K376" s="204"/>
      <c r="Q376" s="215"/>
    </row>
    <row r="377" spans="11:17" x14ac:dyDescent="0.3">
      <c r="K377" s="204"/>
      <c r="Q377" s="215"/>
    </row>
    <row r="378" spans="11:17" x14ac:dyDescent="0.3">
      <c r="K378" s="204"/>
      <c r="Q378" s="215"/>
    </row>
    <row r="379" spans="11:17" x14ac:dyDescent="0.3">
      <c r="K379" s="204"/>
      <c r="Q379" s="215"/>
    </row>
    <row r="380" spans="11:17" x14ac:dyDescent="0.3">
      <c r="K380" s="204"/>
      <c r="Q380" s="215"/>
    </row>
    <row r="381" spans="11:17" x14ac:dyDescent="0.3">
      <c r="K381" s="204"/>
      <c r="Q381" s="215"/>
    </row>
    <row r="382" spans="11:17" x14ac:dyDescent="0.3">
      <c r="K382" s="204"/>
      <c r="Q382" s="215"/>
    </row>
    <row r="383" spans="11:17" x14ac:dyDescent="0.3">
      <c r="K383" s="204"/>
      <c r="Q383" s="215"/>
    </row>
    <row r="384" spans="11:17" x14ac:dyDescent="0.3">
      <c r="K384" s="204"/>
      <c r="Q384" s="215"/>
    </row>
    <row r="385" spans="11:17" x14ac:dyDescent="0.3">
      <c r="K385" s="204"/>
      <c r="Q385" s="215"/>
    </row>
    <row r="386" spans="11:17" x14ac:dyDescent="0.3">
      <c r="K386" s="204"/>
      <c r="Q386" s="215"/>
    </row>
    <row r="387" spans="11:17" x14ac:dyDescent="0.3">
      <c r="K387" s="204"/>
      <c r="Q387" s="215"/>
    </row>
    <row r="388" spans="11:17" x14ac:dyDescent="0.3">
      <c r="K388" s="204"/>
      <c r="Q388" s="215"/>
    </row>
    <row r="389" spans="11:17" x14ac:dyDescent="0.3">
      <c r="K389" s="204"/>
      <c r="Q389" s="215"/>
    </row>
    <row r="390" spans="11:17" x14ac:dyDescent="0.3">
      <c r="K390" s="204"/>
      <c r="Q390" s="215"/>
    </row>
    <row r="391" spans="11:17" x14ac:dyDescent="0.3">
      <c r="K391" s="204"/>
      <c r="Q391" s="215"/>
    </row>
    <row r="392" spans="11:17" x14ac:dyDescent="0.3">
      <c r="K392" s="204"/>
      <c r="Q392" s="215"/>
    </row>
    <row r="393" spans="11:17" x14ac:dyDescent="0.3">
      <c r="K393" s="204"/>
      <c r="Q393" s="215"/>
    </row>
    <row r="394" spans="11:17" x14ac:dyDescent="0.3">
      <c r="K394" s="204"/>
      <c r="Q394" s="215"/>
    </row>
    <row r="395" spans="11:17" x14ac:dyDescent="0.3">
      <c r="K395" s="204"/>
      <c r="Q395" s="215"/>
    </row>
    <row r="396" spans="11:17" x14ac:dyDescent="0.3">
      <c r="K396" s="204"/>
      <c r="Q396" s="215"/>
    </row>
    <row r="397" spans="11:17" x14ac:dyDescent="0.3">
      <c r="K397" s="204"/>
      <c r="Q397" s="215"/>
    </row>
    <row r="398" spans="11:17" x14ac:dyDescent="0.3">
      <c r="K398" s="204"/>
      <c r="Q398" s="215"/>
    </row>
    <row r="399" spans="11:17" x14ac:dyDescent="0.3">
      <c r="K399" s="204"/>
      <c r="Q399" s="215"/>
    </row>
    <row r="400" spans="11:17" x14ac:dyDescent="0.3">
      <c r="K400" s="204"/>
      <c r="Q400" s="215"/>
    </row>
    <row r="401" spans="11:17" x14ac:dyDescent="0.3">
      <c r="K401" s="204"/>
      <c r="Q401" s="215"/>
    </row>
    <row r="402" spans="11:17" x14ac:dyDescent="0.3">
      <c r="K402" s="204"/>
      <c r="Q402" s="215"/>
    </row>
    <row r="403" spans="11:17" x14ac:dyDescent="0.3">
      <c r="K403" s="204"/>
      <c r="Q403" s="215"/>
    </row>
    <row r="404" spans="11:17" x14ac:dyDescent="0.3">
      <c r="K404" s="204"/>
      <c r="Q404" s="215"/>
    </row>
    <row r="405" spans="11:17" x14ac:dyDescent="0.3">
      <c r="K405" s="204"/>
      <c r="Q405" s="215"/>
    </row>
    <row r="406" spans="11:17" x14ac:dyDescent="0.3">
      <c r="K406" s="204"/>
      <c r="Q406" s="215"/>
    </row>
    <row r="407" spans="11:17" x14ac:dyDescent="0.3">
      <c r="K407" s="204"/>
      <c r="Q407" s="215"/>
    </row>
    <row r="408" spans="11:17" x14ac:dyDescent="0.3">
      <c r="K408" s="204"/>
      <c r="Q408" s="215"/>
    </row>
    <row r="409" spans="11:17" x14ac:dyDescent="0.3">
      <c r="K409" s="204"/>
      <c r="Q409" s="215"/>
    </row>
    <row r="410" spans="11:17" x14ac:dyDescent="0.3">
      <c r="K410" s="204"/>
      <c r="Q410" s="215"/>
    </row>
    <row r="411" spans="11:17" x14ac:dyDescent="0.3">
      <c r="K411" s="204"/>
      <c r="Q411" s="215"/>
    </row>
    <row r="412" spans="11:17" x14ac:dyDescent="0.3">
      <c r="K412" s="204"/>
      <c r="Q412" s="215"/>
    </row>
    <row r="413" spans="11:17" x14ac:dyDescent="0.3">
      <c r="K413" s="204"/>
      <c r="Q413" s="215"/>
    </row>
    <row r="414" spans="11:17" x14ac:dyDescent="0.3">
      <c r="K414" s="204"/>
      <c r="Q414" s="215"/>
    </row>
    <row r="415" spans="11:17" x14ac:dyDescent="0.3">
      <c r="K415" s="204"/>
      <c r="Q415" s="215"/>
    </row>
    <row r="416" spans="11:17" x14ac:dyDescent="0.3">
      <c r="K416" s="204"/>
      <c r="Q416" s="215"/>
    </row>
    <row r="417" spans="11:17" x14ac:dyDescent="0.3">
      <c r="K417" s="204"/>
      <c r="Q417" s="215"/>
    </row>
    <row r="418" spans="11:17" x14ac:dyDescent="0.3">
      <c r="K418" s="204"/>
      <c r="Q418" s="215"/>
    </row>
    <row r="419" spans="11:17" x14ac:dyDescent="0.3">
      <c r="K419" s="204"/>
      <c r="Q419" s="215"/>
    </row>
    <row r="420" spans="11:17" x14ac:dyDescent="0.3">
      <c r="K420" s="204"/>
      <c r="Q420" s="215"/>
    </row>
    <row r="421" spans="11:17" x14ac:dyDescent="0.3">
      <c r="K421" s="204"/>
      <c r="Q421" s="215"/>
    </row>
    <row r="422" spans="11:17" x14ac:dyDescent="0.3">
      <c r="K422" s="204"/>
      <c r="Q422" s="215"/>
    </row>
    <row r="423" spans="11:17" x14ac:dyDescent="0.3">
      <c r="K423" s="204"/>
      <c r="Q423" s="215"/>
    </row>
    <row r="424" spans="11:17" x14ac:dyDescent="0.3">
      <c r="K424" s="204"/>
      <c r="Q424" s="215"/>
    </row>
    <row r="425" spans="11:17" x14ac:dyDescent="0.3">
      <c r="K425" s="204"/>
      <c r="Q425" s="215"/>
    </row>
    <row r="426" spans="11:17" x14ac:dyDescent="0.3">
      <c r="K426" s="204"/>
      <c r="Q426" s="215"/>
    </row>
    <row r="427" spans="11:17" x14ac:dyDescent="0.3">
      <c r="K427" s="204"/>
      <c r="Q427" s="215"/>
    </row>
    <row r="428" spans="11:17" x14ac:dyDescent="0.3">
      <c r="K428" s="204"/>
      <c r="Q428" s="215"/>
    </row>
    <row r="429" spans="11:17" x14ac:dyDescent="0.3">
      <c r="K429" s="204"/>
      <c r="Q429" s="215"/>
    </row>
    <row r="430" spans="11:17" x14ac:dyDescent="0.3">
      <c r="K430" s="204"/>
      <c r="Q430" s="215"/>
    </row>
    <row r="431" spans="11:17" x14ac:dyDescent="0.3">
      <c r="K431" s="204"/>
      <c r="Q431" s="215"/>
    </row>
    <row r="432" spans="11:17" x14ac:dyDescent="0.3">
      <c r="K432" s="204"/>
      <c r="Q432" s="215"/>
    </row>
    <row r="433" spans="11:17" x14ac:dyDescent="0.3">
      <c r="K433" s="204"/>
      <c r="Q433" s="215"/>
    </row>
    <row r="434" spans="11:17" x14ac:dyDescent="0.3">
      <c r="K434" s="204"/>
      <c r="Q434" s="215"/>
    </row>
    <row r="435" spans="11:17" x14ac:dyDescent="0.3">
      <c r="K435" s="204"/>
      <c r="Q435" s="215"/>
    </row>
    <row r="436" spans="11:17" x14ac:dyDescent="0.3">
      <c r="K436" s="204"/>
      <c r="Q436" s="215"/>
    </row>
    <row r="437" spans="11:17" x14ac:dyDescent="0.3">
      <c r="K437" s="204"/>
      <c r="Q437" s="215"/>
    </row>
    <row r="438" spans="11:17" x14ac:dyDescent="0.3">
      <c r="K438" s="204"/>
      <c r="Q438" s="215"/>
    </row>
    <row r="439" spans="11:17" x14ac:dyDescent="0.3">
      <c r="K439" s="204"/>
      <c r="Q439" s="215"/>
    </row>
    <row r="440" spans="11:17" x14ac:dyDescent="0.3">
      <c r="K440" s="204"/>
      <c r="Q440" s="215"/>
    </row>
    <row r="441" spans="11:17" x14ac:dyDescent="0.3">
      <c r="K441" s="204"/>
      <c r="Q441" s="215"/>
    </row>
    <row r="442" spans="11:17" x14ac:dyDescent="0.3">
      <c r="K442" s="204"/>
      <c r="Q442" s="215"/>
    </row>
    <row r="443" spans="11:17" x14ac:dyDescent="0.3">
      <c r="K443" s="204"/>
      <c r="Q443" s="215"/>
    </row>
    <row r="444" spans="11:17" x14ac:dyDescent="0.3">
      <c r="K444" s="204"/>
      <c r="Q444" s="215"/>
    </row>
    <row r="445" spans="11:17" x14ac:dyDescent="0.3">
      <c r="K445" s="204"/>
      <c r="Q445" s="215"/>
    </row>
    <row r="446" spans="11:17" x14ac:dyDescent="0.3">
      <c r="K446" s="204"/>
      <c r="Q446" s="215"/>
    </row>
    <row r="447" spans="11:17" x14ac:dyDescent="0.3">
      <c r="K447" s="204"/>
      <c r="Q447" s="215"/>
    </row>
    <row r="448" spans="11:17" x14ac:dyDescent="0.3">
      <c r="K448" s="204"/>
      <c r="Q448" s="215"/>
    </row>
    <row r="449" spans="11:17" x14ac:dyDescent="0.3">
      <c r="K449" s="204"/>
      <c r="Q449" s="215"/>
    </row>
    <row r="450" spans="11:17" x14ac:dyDescent="0.3">
      <c r="K450" s="204"/>
      <c r="Q450" s="215"/>
    </row>
    <row r="451" spans="11:17" x14ac:dyDescent="0.3">
      <c r="K451" s="204"/>
      <c r="Q451" s="215"/>
    </row>
    <row r="452" spans="11:17" x14ac:dyDescent="0.3">
      <c r="K452" s="204"/>
      <c r="Q452" s="215"/>
    </row>
    <row r="453" spans="11:17" x14ac:dyDescent="0.3">
      <c r="K453" s="204"/>
      <c r="Q453" s="215"/>
    </row>
    <row r="454" spans="11:17" x14ac:dyDescent="0.3">
      <c r="K454" s="204"/>
      <c r="Q454" s="215"/>
    </row>
    <row r="455" spans="11:17" x14ac:dyDescent="0.3">
      <c r="K455" s="204"/>
      <c r="Q455" s="215"/>
    </row>
    <row r="456" spans="11:17" x14ac:dyDescent="0.3">
      <c r="K456" s="204"/>
      <c r="Q456" s="215"/>
    </row>
    <row r="457" spans="11:17" x14ac:dyDescent="0.3">
      <c r="K457" s="204"/>
      <c r="Q457" s="215"/>
    </row>
    <row r="458" spans="11:17" x14ac:dyDescent="0.3">
      <c r="K458" s="204"/>
      <c r="Q458" s="215"/>
    </row>
    <row r="459" spans="11:17" x14ac:dyDescent="0.3">
      <c r="K459" s="204"/>
      <c r="Q459" s="215"/>
    </row>
    <row r="460" spans="11:17" x14ac:dyDescent="0.3">
      <c r="K460" s="204"/>
      <c r="Q460" s="215"/>
    </row>
    <row r="461" spans="11:17" x14ac:dyDescent="0.3">
      <c r="K461" s="204"/>
      <c r="Q461" s="215"/>
    </row>
    <row r="462" spans="11:17" x14ac:dyDescent="0.3">
      <c r="K462" s="204"/>
      <c r="Q462" s="215"/>
    </row>
    <row r="463" spans="11:17" x14ac:dyDescent="0.3">
      <c r="K463" s="204"/>
      <c r="Q463" s="215"/>
    </row>
    <row r="464" spans="11:17" x14ac:dyDescent="0.3">
      <c r="K464" s="204"/>
      <c r="Q464" s="215"/>
    </row>
    <row r="465" spans="11:17" x14ac:dyDescent="0.3">
      <c r="K465" s="204"/>
      <c r="Q465" s="215"/>
    </row>
    <row r="466" spans="11:17" x14ac:dyDescent="0.3">
      <c r="K466" s="204"/>
      <c r="Q466" s="215"/>
    </row>
    <row r="467" spans="11:17" x14ac:dyDescent="0.3">
      <c r="K467" s="204"/>
      <c r="Q467" s="215"/>
    </row>
    <row r="468" spans="11:17" x14ac:dyDescent="0.3">
      <c r="K468" s="204"/>
      <c r="Q468" s="215"/>
    </row>
    <row r="469" spans="11:17" x14ac:dyDescent="0.3">
      <c r="K469" s="204"/>
      <c r="Q469" s="215"/>
    </row>
    <row r="470" spans="11:17" x14ac:dyDescent="0.3">
      <c r="K470" s="204"/>
      <c r="Q470" s="215"/>
    </row>
    <row r="471" spans="11:17" x14ac:dyDescent="0.3">
      <c r="K471" s="204"/>
      <c r="Q471" s="215"/>
    </row>
    <row r="472" spans="11:17" x14ac:dyDescent="0.3">
      <c r="K472" s="204"/>
      <c r="Q472" s="215"/>
    </row>
    <row r="473" spans="11:17" x14ac:dyDescent="0.3">
      <c r="K473" s="204"/>
      <c r="Q473" s="215"/>
    </row>
    <row r="474" spans="11:17" x14ac:dyDescent="0.3">
      <c r="K474" s="204"/>
      <c r="Q474" s="215"/>
    </row>
    <row r="475" spans="11:17" x14ac:dyDescent="0.3">
      <c r="K475" s="204"/>
      <c r="Q475" s="215"/>
    </row>
    <row r="476" spans="11:17" x14ac:dyDescent="0.3">
      <c r="K476" s="204"/>
      <c r="Q476" s="215"/>
    </row>
    <row r="477" spans="11:17" x14ac:dyDescent="0.3">
      <c r="K477" s="204"/>
      <c r="Q477" s="215"/>
    </row>
    <row r="478" spans="11:17" x14ac:dyDescent="0.3">
      <c r="K478" s="204"/>
      <c r="Q478" s="215"/>
    </row>
    <row r="479" spans="11:17" x14ac:dyDescent="0.3">
      <c r="K479" s="204"/>
      <c r="Q479" s="215"/>
    </row>
    <row r="480" spans="11:17" x14ac:dyDescent="0.3">
      <c r="K480" s="204"/>
      <c r="Q480" s="215"/>
    </row>
    <row r="481" spans="11:17" x14ac:dyDescent="0.3">
      <c r="K481" s="204"/>
      <c r="Q481" s="215"/>
    </row>
    <row r="482" spans="11:17" x14ac:dyDescent="0.3">
      <c r="K482" s="204"/>
      <c r="Q482" s="215"/>
    </row>
    <row r="483" spans="11:17" x14ac:dyDescent="0.3">
      <c r="K483" s="204"/>
      <c r="Q483" s="215"/>
    </row>
    <row r="484" spans="11:17" x14ac:dyDescent="0.3">
      <c r="K484" s="204"/>
      <c r="Q484" s="215"/>
    </row>
    <row r="485" spans="11:17" x14ac:dyDescent="0.3">
      <c r="K485" s="204"/>
      <c r="Q485" s="215"/>
    </row>
    <row r="486" spans="11:17" x14ac:dyDescent="0.3">
      <c r="K486" s="204"/>
      <c r="Q486" s="215"/>
    </row>
    <row r="487" spans="11:17" x14ac:dyDescent="0.3">
      <c r="K487" s="204"/>
      <c r="Q487" s="215"/>
    </row>
    <row r="488" spans="11:17" x14ac:dyDescent="0.3">
      <c r="K488" s="204"/>
      <c r="Q488" s="215"/>
    </row>
    <row r="489" spans="11:17" x14ac:dyDescent="0.3">
      <c r="K489" s="204"/>
      <c r="Q489" s="215"/>
    </row>
    <row r="490" spans="11:17" x14ac:dyDescent="0.3">
      <c r="K490" s="204"/>
      <c r="Q490" s="215"/>
    </row>
    <row r="491" spans="11:17" x14ac:dyDescent="0.3">
      <c r="K491" s="204"/>
      <c r="Q491" s="215"/>
    </row>
    <row r="492" spans="11:17" x14ac:dyDescent="0.3">
      <c r="K492" s="204"/>
      <c r="Q492" s="215"/>
    </row>
    <row r="493" spans="11:17" x14ac:dyDescent="0.3">
      <c r="K493" s="204"/>
      <c r="Q493" s="215"/>
    </row>
    <row r="494" spans="11:17" x14ac:dyDescent="0.3">
      <c r="K494" s="204"/>
      <c r="Q494" s="215"/>
    </row>
    <row r="495" spans="11:17" x14ac:dyDescent="0.3">
      <c r="K495" s="204"/>
      <c r="Q495" s="215"/>
    </row>
    <row r="496" spans="11:17" x14ac:dyDescent="0.3">
      <c r="K496" s="204"/>
      <c r="Q496" s="215"/>
    </row>
    <row r="497" spans="11:17" x14ac:dyDescent="0.3">
      <c r="K497" s="204"/>
      <c r="Q497" s="215"/>
    </row>
    <row r="498" spans="11:17" x14ac:dyDescent="0.3">
      <c r="K498" s="204"/>
      <c r="Q498" s="215"/>
    </row>
    <row r="499" spans="11:17" x14ac:dyDescent="0.3">
      <c r="K499" s="204"/>
      <c r="Q499" s="215"/>
    </row>
    <row r="500" spans="11:17" x14ac:dyDescent="0.3">
      <c r="K500" s="204"/>
      <c r="Q500" s="215"/>
    </row>
    <row r="501" spans="11:17" x14ac:dyDescent="0.3">
      <c r="K501" s="204"/>
      <c r="Q501" s="215"/>
    </row>
    <row r="502" spans="11:17" x14ac:dyDescent="0.3">
      <c r="K502" s="204"/>
      <c r="Q502" s="215"/>
    </row>
    <row r="503" spans="11:17" x14ac:dyDescent="0.3">
      <c r="K503" s="204"/>
      <c r="Q503" s="215"/>
    </row>
    <row r="504" spans="11:17" x14ac:dyDescent="0.3">
      <c r="K504" s="204"/>
      <c r="Q504" s="215"/>
    </row>
    <row r="505" spans="11:17" x14ac:dyDescent="0.3">
      <c r="K505" s="204"/>
      <c r="Q505" s="215"/>
    </row>
    <row r="506" spans="11:17" x14ac:dyDescent="0.3">
      <c r="K506" s="204"/>
      <c r="Q506" s="215"/>
    </row>
    <row r="507" spans="11:17" x14ac:dyDescent="0.3">
      <c r="K507" s="204"/>
      <c r="Q507" s="215"/>
    </row>
    <row r="508" spans="11:17" x14ac:dyDescent="0.3">
      <c r="K508" s="204"/>
      <c r="Q508" s="215"/>
    </row>
    <row r="509" spans="11:17" x14ac:dyDescent="0.3">
      <c r="K509" s="204"/>
      <c r="Q509" s="215"/>
    </row>
    <row r="510" spans="11:17" x14ac:dyDescent="0.3">
      <c r="K510" s="204"/>
      <c r="Q510" s="215"/>
    </row>
    <row r="511" spans="11:17" x14ac:dyDescent="0.3">
      <c r="K511" s="204"/>
      <c r="Q511" s="215"/>
    </row>
    <row r="512" spans="11:17" x14ac:dyDescent="0.3">
      <c r="K512" s="204"/>
      <c r="Q512" s="215"/>
    </row>
    <row r="513" spans="11:17" x14ac:dyDescent="0.3">
      <c r="K513" s="204"/>
      <c r="Q513" s="215"/>
    </row>
    <row r="514" spans="11:17" x14ac:dyDescent="0.3">
      <c r="K514" s="204"/>
      <c r="Q514" s="215"/>
    </row>
    <row r="515" spans="11:17" x14ac:dyDescent="0.3">
      <c r="K515" s="204"/>
      <c r="Q515" s="215"/>
    </row>
    <row r="516" spans="11:17" x14ac:dyDescent="0.3">
      <c r="K516" s="204"/>
      <c r="Q516" s="215"/>
    </row>
    <row r="517" spans="11:17" x14ac:dyDescent="0.3">
      <c r="K517" s="204"/>
      <c r="Q517" s="215"/>
    </row>
    <row r="518" spans="11:17" x14ac:dyDescent="0.3">
      <c r="K518" s="204"/>
      <c r="Q518" s="215"/>
    </row>
    <row r="519" spans="11:17" x14ac:dyDescent="0.3">
      <c r="K519" s="204"/>
      <c r="Q519" s="215"/>
    </row>
    <row r="520" spans="11:17" x14ac:dyDescent="0.3">
      <c r="K520" s="204"/>
      <c r="Q520" s="215"/>
    </row>
    <row r="521" spans="11:17" x14ac:dyDescent="0.3">
      <c r="K521" s="204"/>
      <c r="Q521" s="215"/>
    </row>
    <row r="522" spans="11:17" x14ac:dyDescent="0.3">
      <c r="K522" s="204"/>
      <c r="Q522" s="215"/>
    </row>
    <row r="523" spans="11:17" x14ac:dyDescent="0.3">
      <c r="K523" s="204"/>
      <c r="Q523" s="215"/>
    </row>
    <row r="524" spans="11:17" x14ac:dyDescent="0.3">
      <c r="K524" s="204"/>
      <c r="Q524" s="215"/>
    </row>
    <row r="525" spans="11:17" x14ac:dyDescent="0.3">
      <c r="K525" s="204"/>
      <c r="Q525" s="215"/>
    </row>
    <row r="526" spans="11:17" x14ac:dyDescent="0.3">
      <c r="K526" s="204"/>
      <c r="Q526" s="215"/>
    </row>
    <row r="527" spans="11:17" x14ac:dyDescent="0.3">
      <c r="K527" s="204"/>
      <c r="Q527" s="215"/>
    </row>
    <row r="528" spans="11:17" x14ac:dyDescent="0.3">
      <c r="K528" s="204"/>
      <c r="Q528" s="215"/>
    </row>
    <row r="529" spans="11:17" x14ac:dyDescent="0.3">
      <c r="K529" s="204"/>
      <c r="Q529" s="215"/>
    </row>
    <row r="530" spans="11:17" x14ac:dyDescent="0.3">
      <c r="K530" s="204"/>
      <c r="Q530" s="215"/>
    </row>
    <row r="531" spans="11:17" x14ac:dyDescent="0.3">
      <c r="K531" s="204"/>
      <c r="Q531" s="215"/>
    </row>
    <row r="532" spans="11:17" x14ac:dyDescent="0.3">
      <c r="K532" s="204"/>
      <c r="Q532" s="215"/>
    </row>
    <row r="533" spans="11:17" x14ac:dyDescent="0.3">
      <c r="K533" s="204"/>
      <c r="Q533" s="215"/>
    </row>
    <row r="534" spans="11:17" x14ac:dyDescent="0.3">
      <c r="K534" s="204"/>
      <c r="Q534" s="215"/>
    </row>
    <row r="535" spans="11:17" x14ac:dyDescent="0.3">
      <c r="K535" s="204"/>
      <c r="Q535" s="215"/>
    </row>
    <row r="536" spans="11:17" x14ac:dyDescent="0.3">
      <c r="K536" s="204"/>
      <c r="Q536" s="215"/>
    </row>
    <row r="537" spans="11:17" x14ac:dyDescent="0.3">
      <c r="K537" s="204"/>
      <c r="Q537" s="215"/>
    </row>
    <row r="538" spans="11:17" x14ac:dyDescent="0.3">
      <c r="K538" s="204"/>
      <c r="Q538" s="215"/>
    </row>
    <row r="539" spans="11:17" x14ac:dyDescent="0.3">
      <c r="K539" s="204"/>
      <c r="Q539" s="215"/>
    </row>
    <row r="540" spans="11:17" x14ac:dyDescent="0.3">
      <c r="K540" s="204"/>
      <c r="Q540" s="215"/>
    </row>
    <row r="541" spans="11:17" x14ac:dyDescent="0.3">
      <c r="K541" s="204"/>
      <c r="Q541" s="215"/>
    </row>
    <row r="542" spans="11:17" x14ac:dyDescent="0.3">
      <c r="K542" s="204"/>
      <c r="Q542" s="215"/>
    </row>
    <row r="543" spans="11:17" x14ac:dyDescent="0.3">
      <c r="K543" s="204"/>
      <c r="Q543" s="215"/>
    </row>
    <row r="544" spans="11:17" x14ac:dyDescent="0.3">
      <c r="K544" s="204"/>
      <c r="Q544" s="215"/>
    </row>
    <row r="545" spans="11:17" x14ac:dyDescent="0.3">
      <c r="K545" s="204"/>
      <c r="Q545" s="215"/>
    </row>
    <row r="546" spans="11:17" x14ac:dyDescent="0.3">
      <c r="K546" s="204"/>
      <c r="Q546" s="215"/>
    </row>
    <row r="547" spans="11:17" x14ac:dyDescent="0.3">
      <c r="K547" s="204"/>
      <c r="Q547" s="215"/>
    </row>
    <row r="548" spans="11:17" x14ac:dyDescent="0.3">
      <c r="K548" s="204"/>
      <c r="Q548" s="215"/>
    </row>
    <row r="549" spans="11:17" x14ac:dyDescent="0.3">
      <c r="K549" s="204"/>
      <c r="Q549" s="215"/>
    </row>
    <row r="550" spans="11:17" x14ac:dyDescent="0.3">
      <c r="K550" s="204"/>
      <c r="Q550" s="215"/>
    </row>
    <row r="551" spans="11:17" x14ac:dyDescent="0.3">
      <c r="K551" s="204"/>
      <c r="Q551" s="215"/>
    </row>
    <row r="552" spans="11:17" x14ac:dyDescent="0.3">
      <c r="K552" s="204"/>
      <c r="Q552" s="215"/>
    </row>
    <row r="553" spans="11:17" x14ac:dyDescent="0.3">
      <c r="K553" s="204"/>
      <c r="Q553" s="215"/>
    </row>
    <row r="554" spans="11:17" x14ac:dyDescent="0.3">
      <c r="K554" s="204"/>
      <c r="Q554" s="215"/>
    </row>
    <row r="555" spans="11:17" x14ac:dyDescent="0.3">
      <c r="K555" s="204"/>
      <c r="Q555" s="215"/>
    </row>
    <row r="556" spans="11:17" x14ac:dyDescent="0.3">
      <c r="K556" s="204"/>
      <c r="Q556" s="215"/>
    </row>
    <row r="557" spans="11:17" x14ac:dyDescent="0.3">
      <c r="K557" s="204"/>
      <c r="Q557" s="215"/>
    </row>
    <row r="558" spans="11:17" x14ac:dyDescent="0.3">
      <c r="K558" s="204"/>
      <c r="Q558" s="215"/>
    </row>
    <row r="559" spans="11:17" x14ac:dyDescent="0.3">
      <c r="K559" s="204"/>
      <c r="Q559" s="215"/>
    </row>
    <row r="560" spans="11:17" x14ac:dyDescent="0.3">
      <c r="K560" s="204"/>
      <c r="Q560" s="215"/>
    </row>
    <row r="561" spans="11:17" x14ac:dyDescent="0.3">
      <c r="K561" s="204"/>
      <c r="Q561" s="215"/>
    </row>
    <row r="562" spans="11:17" x14ac:dyDescent="0.3">
      <c r="K562" s="204"/>
      <c r="Q562" s="215"/>
    </row>
    <row r="563" spans="11:17" x14ac:dyDescent="0.3">
      <c r="K563" s="204"/>
      <c r="Q563" s="215"/>
    </row>
    <row r="564" spans="11:17" x14ac:dyDescent="0.3">
      <c r="K564" s="204"/>
      <c r="Q564" s="215"/>
    </row>
    <row r="565" spans="11:17" x14ac:dyDescent="0.3">
      <c r="K565" s="204"/>
      <c r="Q565" s="215"/>
    </row>
    <row r="566" spans="11:17" x14ac:dyDescent="0.3">
      <c r="K566" s="204"/>
      <c r="Q566" s="215"/>
    </row>
    <row r="567" spans="11:17" x14ac:dyDescent="0.3">
      <c r="K567" s="204"/>
      <c r="Q567" s="215"/>
    </row>
    <row r="568" spans="11:17" x14ac:dyDescent="0.3">
      <c r="K568" s="204"/>
      <c r="Q568" s="215"/>
    </row>
    <row r="569" spans="11:17" x14ac:dyDescent="0.3">
      <c r="K569" s="204"/>
      <c r="Q569" s="215"/>
    </row>
    <row r="570" spans="11:17" x14ac:dyDescent="0.3">
      <c r="K570" s="204"/>
      <c r="Q570" s="215"/>
    </row>
    <row r="571" spans="11:17" x14ac:dyDescent="0.3">
      <c r="K571" s="204"/>
      <c r="Q571" s="215"/>
    </row>
    <row r="572" spans="11:17" x14ac:dyDescent="0.3">
      <c r="K572" s="204"/>
      <c r="Q572" s="215"/>
    </row>
    <row r="573" spans="11:17" x14ac:dyDescent="0.3">
      <c r="K573" s="204"/>
      <c r="Q573" s="215"/>
    </row>
    <row r="574" spans="11:17" x14ac:dyDescent="0.3">
      <c r="K574" s="204"/>
      <c r="Q574" s="215"/>
    </row>
    <row r="575" spans="11:17" x14ac:dyDescent="0.3">
      <c r="K575" s="204"/>
      <c r="Q575" s="215"/>
    </row>
    <row r="576" spans="11:17" x14ac:dyDescent="0.3">
      <c r="K576" s="204"/>
      <c r="Q576" s="215"/>
    </row>
    <row r="577" spans="11:17" x14ac:dyDescent="0.3">
      <c r="K577" s="204"/>
      <c r="Q577" s="215"/>
    </row>
    <row r="578" spans="11:17" x14ac:dyDescent="0.3">
      <c r="K578" s="204"/>
      <c r="Q578" s="215"/>
    </row>
    <row r="579" spans="11:17" x14ac:dyDescent="0.3">
      <c r="K579" s="204"/>
      <c r="Q579" s="215"/>
    </row>
    <row r="580" spans="11:17" x14ac:dyDescent="0.3">
      <c r="K580" s="204"/>
      <c r="Q580" s="215"/>
    </row>
    <row r="581" spans="11:17" x14ac:dyDescent="0.3">
      <c r="K581" s="204"/>
      <c r="Q581" s="215"/>
    </row>
    <row r="582" spans="11:17" x14ac:dyDescent="0.3">
      <c r="K582" s="204"/>
      <c r="Q582" s="215"/>
    </row>
    <row r="583" spans="11:17" x14ac:dyDescent="0.3">
      <c r="K583" s="204"/>
      <c r="Q583" s="215"/>
    </row>
    <row r="584" spans="11:17" x14ac:dyDescent="0.3">
      <c r="K584" s="204"/>
      <c r="Q584" s="215"/>
    </row>
    <row r="585" spans="11:17" x14ac:dyDescent="0.3">
      <c r="K585" s="204"/>
      <c r="Q585" s="215"/>
    </row>
    <row r="586" spans="11:17" x14ac:dyDescent="0.3">
      <c r="K586" s="204"/>
      <c r="Q586" s="215"/>
    </row>
    <row r="587" spans="11:17" x14ac:dyDescent="0.3">
      <c r="K587" s="204"/>
      <c r="Q587" s="215"/>
    </row>
    <row r="588" spans="11:17" x14ac:dyDescent="0.3">
      <c r="K588" s="204"/>
      <c r="Q588" s="215"/>
    </row>
    <row r="589" spans="11:17" x14ac:dyDescent="0.3">
      <c r="K589" s="204"/>
      <c r="Q589" s="215"/>
    </row>
    <row r="590" spans="11:17" x14ac:dyDescent="0.3">
      <c r="K590" s="204"/>
      <c r="Q590" s="215"/>
    </row>
    <row r="591" spans="11:17" x14ac:dyDescent="0.3">
      <c r="K591" s="204"/>
      <c r="Q591" s="215"/>
    </row>
    <row r="592" spans="11:17" x14ac:dyDescent="0.3">
      <c r="K592" s="204"/>
      <c r="Q592" s="215"/>
    </row>
    <row r="593" spans="11:17" x14ac:dyDescent="0.3">
      <c r="K593" s="204"/>
      <c r="Q593" s="215"/>
    </row>
    <row r="594" spans="11:17" x14ac:dyDescent="0.3">
      <c r="K594" s="204"/>
      <c r="Q594" s="215"/>
    </row>
    <row r="595" spans="11:17" x14ac:dyDescent="0.3">
      <c r="K595" s="204"/>
      <c r="Q595" s="215"/>
    </row>
    <row r="596" spans="11:17" x14ac:dyDescent="0.3">
      <c r="K596" s="204"/>
      <c r="Q596" s="215"/>
    </row>
    <row r="597" spans="11:17" x14ac:dyDescent="0.3">
      <c r="K597" s="204"/>
      <c r="Q597" s="215"/>
    </row>
    <row r="598" spans="11:17" x14ac:dyDescent="0.3">
      <c r="K598" s="204"/>
      <c r="Q598" s="215"/>
    </row>
    <row r="599" spans="11:17" x14ac:dyDescent="0.3">
      <c r="K599" s="204"/>
      <c r="Q599" s="215"/>
    </row>
    <row r="600" spans="11:17" x14ac:dyDescent="0.3">
      <c r="K600" s="204"/>
      <c r="Q600" s="215"/>
    </row>
    <row r="601" spans="11:17" x14ac:dyDescent="0.3">
      <c r="K601" s="204"/>
      <c r="Q601" s="215"/>
    </row>
    <row r="602" spans="11:17" x14ac:dyDescent="0.3">
      <c r="K602" s="204"/>
      <c r="Q602" s="215"/>
    </row>
    <row r="603" spans="11:17" x14ac:dyDescent="0.3">
      <c r="K603" s="204"/>
      <c r="Q603" s="215"/>
    </row>
    <row r="604" spans="11:17" x14ac:dyDescent="0.3">
      <c r="K604" s="204"/>
      <c r="Q604" s="215"/>
    </row>
    <row r="605" spans="11:17" x14ac:dyDescent="0.3">
      <c r="K605" s="204"/>
      <c r="Q605" s="215"/>
    </row>
    <row r="606" spans="11:17" x14ac:dyDescent="0.3">
      <c r="K606" s="204"/>
      <c r="Q606" s="215"/>
    </row>
    <row r="607" spans="11:17" x14ac:dyDescent="0.3">
      <c r="K607" s="204"/>
      <c r="Q607" s="215"/>
    </row>
    <row r="608" spans="11:17" x14ac:dyDescent="0.3">
      <c r="K608" s="204"/>
      <c r="Q608" s="215"/>
    </row>
    <row r="609" spans="11:17" x14ac:dyDescent="0.3">
      <c r="K609" s="204"/>
      <c r="Q609" s="215"/>
    </row>
    <row r="610" spans="11:17" x14ac:dyDescent="0.3">
      <c r="K610" s="204"/>
      <c r="Q610" s="215"/>
    </row>
    <row r="611" spans="11:17" x14ac:dyDescent="0.3">
      <c r="K611" s="204"/>
      <c r="Q611" s="215"/>
    </row>
    <row r="612" spans="11:17" x14ac:dyDescent="0.3">
      <c r="K612" s="204"/>
      <c r="Q612" s="215"/>
    </row>
    <row r="613" spans="11:17" x14ac:dyDescent="0.3">
      <c r="K613" s="204"/>
      <c r="Q613" s="215"/>
    </row>
    <row r="614" spans="11:17" x14ac:dyDescent="0.3">
      <c r="K614" s="204"/>
      <c r="Q614" s="215"/>
    </row>
    <row r="615" spans="11:17" x14ac:dyDescent="0.3">
      <c r="K615" s="204"/>
      <c r="Q615" s="215"/>
    </row>
    <row r="616" spans="11:17" x14ac:dyDescent="0.3">
      <c r="K616" s="204"/>
      <c r="Q616" s="215"/>
    </row>
    <row r="617" spans="11:17" x14ac:dyDescent="0.3">
      <c r="K617" s="204"/>
      <c r="Q617" s="215"/>
    </row>
    <row r="618" spans="11:17" x14ac:dyDescent="0.3">
      <c r="K618" s="204"/>
      <c r="Q618" s="215"/>
    </row>
    <row r="619" spans="11:17" x14ac:dyDescent="0.3">
      <c r="K619" s="204"/>
      <c r="Q619" s="215"/>
    </row>
    <row r="620" spans="11:17" x14ac:dyDescent="0.3">
      <c r="K620" s="204"/>
      <c r="Q620" s="215"/>
    </row>
    <row r="621" spans="11:17" x14ac:dyDescent="0.3">
      <c r="K621" s="204"/>
      <c r="Q621" s="215"/>
    </row>
    <row r="622" spans="11:17" x14ac:dyDescent="0.3">
      <c r="K622" s="204"/>
      <c r="Q622" s="215"/>
    </row>
    <row r="623" spans="11:17" x14ac:dyDescent="0.3">
      <c r="K623" s="204"/>
      <c r="Q623" s="215"/>
    </row>
    <row r="624" spans="11:17" x14ac:dyDescent="0.3">
      <c r="K624" s="204"/>
      <c r="Q624" s="215"/>
    </row>
    <row r="625" spans="11:17" x14ac:dyDescent="0.3">
      <c r="K625" s="204"/>
      <c r="Q625" s="215"/>
    </row>
    <row r="626" spans="11:17" x14ac:dyDescent="0.3">
      <c r="K626" s="204"/>
      <c r="Q626" s="215"/>
    </row>
    <row r="627" spans="11:17" x14ac:dyDescent="0.3">
      <c r="K627" s="204"/>
      <c r="Q627" s="215"/>
    </row>
    <row r="628" spans="11:17" x14ac:dyDescent="0.3">
      <c r="K628" s="204"/>
      <c r="Q628" s="215"/>
    </row>
    <row r="629" spans="11:17" x14ac:dyDescent="0.3">
      <c r="K629" s="204"/>
      <c r="Q629" s="215"/>
    </row>
    <row r="630" spans="11:17" x14ac:dyDescent="0.3">
      <c r="K630" s="204"/>
      <c r="Q630" s="215"/>
    </row>
    <row r="631" spans="11:17" x14ac:dyDescent="0.3">
      <c r="K631" s="204"/>
      <c r="Q631" s="215"/>
    </row>
    <row r="632" spans="11:17" x14ac:dyDescent="0.3">
      <c r="K632" s="204"/>
      <c r="Q632" s="215"/>
    </row>
    <row r="633" spans="11:17" x14ac:dyDescent="0.3">
      <c r="K633" s="204"/>
      <c r="Q633" s="215"/>
    </row>
    <row r="634" spans="11:17" x14ac:dyDescent="0.3">
      <c r="K634" s="204"/>
      <c r="Q634" s="215"/>
    </row>
    <row r="635" spans="11:17" x14ac:dyDescent="0.3">
      <c r="K635" s="204"/>
      <c r="Q635" s="215"/>
    </row>
    <row r="636" spans="11:17" x14ac:dyDescent="0.3">
      <c r="K636" s="204"/>
      <c r="Q636" s="215"/>
    </row>
    <row r="637" spans="11:17" x14ac:dyDescent="0.3">
      <c r="K637" s="204"/>
      <c r="Q637" s="215"/>
    </row>
    <row r="638" spans="11:17" x14ac:dyDescent="0.3">
      <c r="K638" s="204"/>
      <c r="Q638" s="215"/>
    </row>
    <row r="639" spans="11:17" x14ac:dyDescent="0.3">
      <c r="K639" s="204"/>
      <c r="Q639" s="215"/>
    </row>
    <row r="640" spans="11:17" x14ac:dyDescent="0.3">
      <c r="K640" s="204"/>
      <c r="Q640" s="215"/>
    </row>
    <row r="641" spans="11:17" x14ac:dyDescent="0.3">
      <c r="K641" s="204"/>
      <c r="Q641" s="215"/>
    </row>
    <row r="642" spans="11:17" x14ac:dyDescent="0.3">
      <c r="K642" s="204"/>
      <c r="Q642" s="215"/>
    </row>
    <row r="643" spans="11:17" x14ac:dyDescent="0.3">
      <c r="K643" s="204"/>
      <c r="Q643" s="215"/>
    </row>
    <row r="644" spans="11:17" x14ac:dyDescent="0.3">
      <c r="K644" s="204"/>
      <c r="Q644" s="215"/>
    </row>
    <row r="645" spans="11:17" x14ac:dyDescent="0.3">
      <c r="K645" s="204"/>
      <c r="Q645" s="215"/>
    </row>
    <row r="646" spans="11:17" x14ac:dyDescent="0.3">
      <c r="K646" s="204"/>
      <c r="Q646" s="215"/>
    </row>
    <row r="647" spans="11:17" x14ac:dyDescent="0.3">
      <c r="K647" s="204"/>
      <c r="Q647" s="215"/>
    </row>
    <row r="648" spans="11:17" x14ac:dyDescent="0.3">
      <c r="K648" s="204"/>
      <c r="Q648" s="215"/>
    </row>
    <row r="649" spans="11:17" x14ac:dyDescent="0.3">
      <c r="K649" s="204"/>
      <c r="Q649" s="215"/>
    </row>
    <row r="650" spans="11:17" x14ac:dyDescent="0.3">
      <c r="K650" s="204"/>
      <c r="Q650" s="215"/>
    </row>
    <row r="651" spans="11:17" x14ac:dyDescent="0.3">
      <c r="K651" s="204"/>
      <c r="Q651" s="215"/>
    </row>
    <row r="652" spans="11:17" x14ac:dyDescent="0.3">
      <c r="K652" s="204"/>
      <c r="Q652" s="215"/>
    </row>
    <row r="653" spans="11:17" x14ac:dyDescent="0.3">
      <c r="K653" s="204"/>
      <c r="Q653" s="215"/>
    </row>
    <row r="654" spans="11:17" x14ac:dyDescent="0.3">
      <c r="K654" s="204"/>
      <c r="Q654" s="215"/>
    </row>
    <row r="655" spans="11:17" x14ac:dyDescent="0.3">
      <c r="K655" s="204"/>
      <c r="Q655" s="215"/>
    </row>
    <row r="656" spans="11:17" x14ac:dyDescent="0.3">
      <c r="K656" s="204"/>
      <c r="Q656" s="215"/>
    </row>
    <row r="657" spans="11:17" x14ac:dyDescent="0.3">
      <c r="K657" s="204"/>
      <c r="Q657" s="215"/>
    </row>
    <row r="658" spans="11:17" x14ac:dyDescent="0.3">
      <c r="K658" s="204"/>
      <c r="Q658" s="215"/>
    </row>
    <row r="659" spans="11:17" x14ac:dyDescent="0.3">
      <c r="K659" s="204"/>
      <c r="Q659" s="215"/>
    </row>
    <row r="660" spans="11:17" x14ac:dyDescent="0.3">
      <c r="K660" s="204"/>
      <c r="Q660" s="215"/>
    </row>
    <row r="661" spans="11:17" x14ac:dyDescent="0.3">
      <c r="K661" s="204"/>
      <c r="Q661" s="215"/>
    </row>
    <row r="662" spans="11:17" x14ac:dyDescent="0.3">
      <c r="K662" s="204"/>
      <c r="Q662" s="215"/>
    </row>
    <row r="663" spans="11:17" x14ac:dyDescent="0.3">
      <c r="K663" s="204"/>
      <c r="Q663" s="215"/>
    </row>
    <row r="664" spans="11:17" x14ac:dyDescent="0.3">
      <c r="K664" s="204"/>
      <c r="Q664" s="215"/>
    </row>
    <row r="665" spans="11:17" x14ac:dyDescent="0.3">
      <c r="K665" s="204"/>
      <c r="Q665" s="215"/>
    </row>
    <row r="666" spans="11:17" x14ac:dyDescent="0.3">
      <c r="K666" s="204"/>
      <c r="Q666" s="215"/>
    </row>
    <row r="667" spans="11:17" x14ac:dyDescent="0.3">
      <c r="K667" s="204"/>
      <c r="Q667" s="215"/>
    </row>
    <row r="668" spans="11:17" x14ac:dyDescent="0.3">
      <c r="K668" s="204"/>
      <c r="Q668" s="215"/>
    </row>
    <row r="669" spans="11:17" x14ac:dyDescent="0.3">
      <c r="K669" s="204"/>
      <c r="Q669" s="215"/>
    </row>
    <row r="670" spans="11:17" x14ac:dyDescent="0.3">
      <c r="K670" s="204"/>
      <c r="Q670" s="215"/>
    </row>
    <row r="671" spans="11:17" x14ac:dyDescent="0.3">
      <c r="K671" s="204"/>
      <c r="Q671" s="215"/>
    </row>
    <row r="672" spans="11:17" x14ac:dyDescent="0.3">
      <c r="K672" s="204"/>
      <c r="Q672" s="215"/>
    </row>
    <row r="673" spans="11:17" x14ac:dyDescent="0.3">
      <c r="K673" s="204"/>
      <c r="Q673" s="215"/>
    </row>
    <row r="674" spans="11:17" x14ac:dyDescent="0.3">
      <c r="K674" s="204"/>
      <c r="Q674" s="215"/>
    </row>
    <row r="675" spans="11:17" x14ac:dyDescent="0.3">
      <c r="K675" s="204"/>
      <c r="Q675" s="215"/>
    </row>
    <row r="676" spans="11:17" x14ac:dyDescent="0.3">
      <c r="K676" s="204"/>
      <c r="Q676" s="215"/>
    </row>
    <row r="677" spans="11:17" x14ac:dyDescent="0.3">
      <c r="K677" s="204"/>
      <c r="Q677" s="215"/>
    </row>
    <row r="678" spans="11:17" x14ac:dyDescent="0.3">
      <c r="K678" s="204"/>
      <c r="Q678" s="215"/>
    </row>
    <row r="679" spans="11:17" x14ac:dyDescent="0.3">
      <c r="K679" s="204"/>
      <c r="Q679" s="215"/>
    </row>
    <row r="680" spans="11:17" x14ac:dyDescent="0.3">
      <c r="K680" s="204"/>
      <c r="Q680" s="215"/>
    </row>
    <row r="681" spans="11:17" x14ac:dyDescent="0.3">
      <c r="K681" s="204"/>
      <c r="Q681" s="215"/>
    </row>
    <row r="682" spans="11:17" x14ac:dyDescent="0.3">
      <c r="K682" s="204"/>
      <c r="Q682" s="215"/>
    </row>
    <row r="683" spans="11:17" x14ac:dyDescent="0.3">
      <c r="K683" s="204"/>
      <c r="Q683" s="215"/>
    </row>
    <row r="684" spans="11:17" x14ac:dyDescent="0.3">
      <c r="K684" s="204"/>
      <c r="Q684" s="215"/>
    </row>
    <row r="685" spans="11:17" x14ac:dyDescent="0.3">
      <c r="K685" s="204"/>
      <c r="Q685" s="215"/>
    </row>
    <row r="686" spans="11:17" x14ac:dyDescent="0.3">
      <c r="K686" s="204"/>
      <c r="Q686" s="215"/>
    </row>
    <row r="687" spans="11:17" x14ac:dyDescent="0.3">
      <c r="K687" s="204"/>
      <c r="Q687" s="215"/>
    </row>
    <row r="688" spans="11:17" x14ac:dyDescent="0.3">
      <c r="K688" s="204"/>
      <c r="Q688" s="215"/>
    </row>
    <row r="689" spans="11:17" x14ac:dyDescent="0.3">
      <c r="K689" s="204"/>
      <c r="Q689" s="215"/>
    </row>
    <row r="690" spans="11:17" x14ac:dyDescent="0.3">
      <c r="K690" s="204"/>
      <c r="Q690" s="215"/>
    </row>
    <row r="691" spans="11:17" x14ac:dyDescent="0.3">
      <c r="K691" s="204"/>
      <c r="Q691" s="215"/>
    </row>
    <row r="692" spans="11:17" x14ac:dyDescent="0.3">
      <c r="K692" s="204"/>
      <c r="Q692" s="215"/>
    </row>
    <row r="693" spans="11:17" x14ac:dyDescent="0.3">
      <c r="K693" s="204"/>
      <c r="Q693" s="215"/>
    </row>
    <row r="694" spans="11:17" x14ac:dyDescent="0.3">
      <c r="K694" s="204"/>
      <c r="Q694" s="215"/>
    </row>
    <row r="695" spans="11:17" x14ac:dyDescent="0.3">
      <c r="K695" s="204"/>
      <c r="Q695" s="215"/>
    </row>
    <row r="696" spans="11:17" x14ac:dyDescent="0.3">
      <c r="K696" s="204"/>
      <c r="Q696" s="215"/>
    </row>
    <row r="697" spans="11:17" x14ac:dyDescent="0.3">
      <c r="K697" s="204"/>
      <c r="Q697" s="215"/>
    </row>
    <row r="698" spans="11:17" x14ac:dyDescent="0.3">
      <c r="K698" s="204"/>
      <c r="Q698" s="215"/>
    </row>
    <row r="699" spans="11:17" x14ac:dyDescent="0.3">
      <c r="K699" s="204"/>
      <c r="Q699" s="215"/>
    </row>
    <row r="700" spans="11:17" x14ac:dyDescent="0.3">
      <c r="K700" s="204"/>
      <c r="Q700" s="215"/>
    </row>
    <row r="701" spans="11:17" x14ac:dyDescent="0.3">
      <c r="K701" s="204"/>
      <c r="Q701" s="215"/>
    </row>
    <row r="702" spans="11:17" x14ac:dyDescent="0.3">
      <c r="K702" s="204"/>
      <c r="Q702" s="215"/>
    </row>
    <row r="703" spans="11:17" x14ac:dyDescent="0.3">
      <c r="K703" s="204"/>
      <c r="Q703" s="215"/>
    </row>
    <row r="704" spans="11:17" x14ac:dyDescent="0.3">
      <c r="K704" s="204"/>
      <c r="Q704" s="215"/>
    </row>
    <row r="705" spans="11:17" x14ac:dyDescent="0.3">
      <c r="K705" s="204"/>
      <c r="Q705" s="215"/>
    </row>
    <row r="706" spans="11:17" x14ac:dyDescent="0.3">
      <c r="K706" s="204"/>
      <c r="Q706" s="215"/>
    </row>
    <row r="707" spans="11:17" x14ac:dyDescent="0.3">
      <c r="K707" s="204"/>
      <c r="Q707" s="215"/>
    </row>
    <row r="708" spans="11:17" x14ac:dyDescent="0.3">
      <c r="K708" s="204"/>
      <c r="Q708" s="215"/>
    </row>
    <row r="709" spans="11:17" x14ac:dyDescent="0.3">
      <c r="K709" s="204"/>
      <c r="Q709" s="215"/>
    </row>
    <row r="710" spans="11:17" x14ac:dyDescent="0.3">
      <c r="K710" s="204"/>
      <c r="Q710" s="215"/>
    </row>
    <row r="711" spans="11:17" x14ac:dyDescent="0.3">
      <c r="K711" s="204"/>
      <c r="Q711" s="215"/>
    </row>
    <row r="712" spans="11:17" x14ac:dyDescent="0.3">
      <c r="K712" s="204"/>
      <c r="Q712" s="215"/>
    </row>
    <row r="713" spans="11:17" x14ac:dyDescent="0.3">
      <c r="K713" s="204"/>
      <c r="Q713" s="215"/>
    </row>
    <row r="714" spans="11:17" x14ac:dyDescent="0.3">
      <c r="K714" s="204"/>
      <c r="Q714" s="215"/>
    </row>
    <row r="715" spans="11:17" x14ac:dyDescent="0.3">
      <c r="K715" s="204"/>
      <c r="Q715" s="215"/>
    </row>
    <row r="716" spans="11:17" x14ac:dyDescent="0.3">
      <c r="K716" s="204"/>
      <c r="Q716" s="215"/>
    </row>
    <row r="717" spans="11:17" x14ac:dyDescent="0.3">
      <c r="K717" s="204"/>
      <c r="Q717" s="215"/>
    </row>
    <row r="718" spans="11:17" x14ac:dyDescent="0.3">
      <c r="K718" s="204"/>
      <c r="Q718" s="215"/>
    </row>
    <row r="719" spans="11:17" x14ac:dyDescent="0.3">
      <c r="K719" s="204"/>
      <c r="Q719" s="215"/>
    </row>
    <row r="720" spans="11:17" x14ac:dyDescent="0.3">
      <c r="K720" s="204"/>
      <c r="Q720" s="215"/>
    </row>
    <row r="721" spans="11:17" x14ac:dyDescent="0.3">
      <c r="K721" s="204"/>
      <c r="Q721" s="215"/>
    </row>
    <row r="722" spans="11:17" x14ac:dyDescent="0.3">
      <c r="K722" s="204"/>
      <c r="Q722" s="215"/>
    </row>
    <row r="723" spans="11:17" x14ac:dyDescent="0.3">
      <c r="K723" s="204"/>
      <c r="Q723" s="215"/>
    </row>
    <row r="724" spans="11:17" x14ac:dyDescent="0.3">
      <c r="K724" s="204"/>
      <c r="Q724" s="215"/>
    </row>
    <row r="725" spans="11:17" x14ac:dyDescent="0.3">
      <c r="K725" s="204"/>
      <c r="Q725" s="215"/>
    </row>
    <row r="726" spans="11:17" x14ac:dyDescent="0.3">
      <c r="K726" s="204"/>
      <c r="Q726" s="215"/>
    </row>
    <row r="727" spans="11:17" x14ac:dyDescent="0.3">
      <c r="K727" s="204"/>
      <c r="Q727" s="215"/>
    </row>
    <row r="728" spans="11:17" x14ac:dyDescent="0.3">
      <c r="K728" s="204"/>
      <c r="Q728" s="215"/>
    </row>
    <row r="729" spans="11:17" x14ac:dyDescent="0.3">
      <c r="K729" s="204"/>
      <c r="Q729" s="215"/>
    </row>
    <row r="730" spans="11:17" x14ac:dyDescent="0.3">
      <c r="K730" s="204"/>
      <c r="Q730" s="215"/>
    </row>
    <row r="731" spans="11:17" x14ac:dyDescent="0.3">
      <c r="K731" s="204"/>
      <c r="Q731" s="215"/>
    </row>
    <row r="732" spans="11:17" x14ac:dyDescent="0.3">
      <c r="K732" s="204"/>
      <c r="Q732" s="215"/>
    </row>
    <row r="733" spans="11:17" x14ac:dyDescent="0.3">
      <c r="K733" s="204"/>
      <c r="Q733" s="215"/>
    </row>
    <row r="734" spans="11:17" x14ac:dyDescent="0.3">
      <c r="K734" s="204"/>
      <c r="Q734" s="215"/>
    </row>
    <row r="735" spans="11:17" x14ac:dyDescent="0.3">
      <c r="K735" s="204"/>
      <c r="Q735" s="215"/>
    </row>
    <row r="736" spans="11:17" x14ac:dyDescent="0.3">
      <c r="K736" s="204"/>
      <c r="Q736" s="215"/>
    </row>
    <row r="737" spans="11:17" x14ac:dyDescent="0.3">
      <c r="K737" s="204"/>
      <c r="Q737" s="215"/>
    </row>
    <row r="738" spans="11:17" x14ac:dyDescent="0.3">
      <c r="K738" s="204"/>
      <c r="Q738" s="215"/>
    </row>
    <row r="739" spans="11:17" x14ac:dyDescent="0.3">
      <c r="K739" s="204"/>
      <c r="Q739" s="215"/>
    </row>
    <row r="740" spans="11:17" x14ac:dyDescent="0.3">
      <c r="K740" s="204"/>
      <c r="Q740" s="215"/>
    </row>
    <row r="741" spans="11:17" x14ac:dyDescent="0.3">
      <c r="K741" s="204"/>
      <c r="Q741" s="215"/>
    </row>
    <row r="742" spans="11:17" x14ac:dyDescent="0.3">
      <c r="K742" s="204"/>
      <c r="Q742" s="215"/>
    </row>
    <row r="743" spans="11:17" x14ac:dyDescent="0.3">
      <c r="K743" s="204"/>
      <c r="Q743" s="215"/>
    </row>
    <row r="744" spans="11:17" x14ac:dyDescent="0.3">
      <c r="K744" s="204"/>
      <c r="Q744" s="215"/>
    </row>
    <row r="745" spans="11:17" x14ac:dyDescent="0.3">
      <c r="K745" s="204"/>
      <c r="Q745" s="215"/>
    </row>
    <row r="746" spans="11:17" x14ac:dyDescent="0.3">
      <c r="K746" s="204"/>
      <c r="Q746" s="215"/>
    </row>
    <row r="747" spans="11:17" x14ac:dyDescent="0.3">
      <c r="K747" s="204"/>
      <c r="Q747" s="215"/>
    </row>
    <row r="748" spans="11:17" x14ac:dyDescent="0.3">
      <c r="K748" s="204"/>
      <c r="Q748" s="215"/>
    </row>
    <row r="749" spans="11:17" x14ac:dyDescent="0.3">
      <c r="K749" s="204"/>
      <c r="Q749" s="215"/>
    </row>
    <row r="750" spans="11:17" x14ac:dyDescent="0.3">
      <c r="K750" s="204"/>
      <c r="Q750" s="215"/>
    </row>
    <row r="751" spans="11:17" x14ac:dyDescent="0.3">
      <c r="K751" s="204"/>
      <c r="Q751" s="215"/>
    </row>
    <row r="752" spans="11:17" x14ac:dyDescent="0.3">
      <c r="K752" s="204"/>
      <c r="Q752" s="215"/>
    </row>
    <row r="753" spans="11:17" x14ac:dyDescent="0.3">
      <c r="K753" s="204"/>
      <c r="Q753" s="215"/>
    </row>
    <row r="754" spans="11:17" x14ac:dyDescent="0.3">
      <c r="K754" s="204"/>
      <c r="Q754" s="215"/>
    </row>
    <row r="755" spans="11:17" x14ac:dyDescent="0.3">
      <c r="K755" s="204"/>
      <c r="Q755" s="215"/>
    </row>
    <row r="756" spans="11:17" x14ac:dyDescent="0.3">
      <c r="K756" s="204"/>
      <c r="Q756" s="215"/>
    </row>
    <row r="757" spans="11:17" x14ac:dyDescent="0.3">
      <c r="K757" s="204"/>
      <c r="Q757" s="215"/>
    </row>
    <row r="758" spans="11:17" x14ac:dyDescent="0.3">
      <c r="K758" s="204"/>
      <c r="Q758" s="215"/>
    </row>
    <row r="759" spans="11:17" x14ac:dyDescent="0.3">
      <c r="K759" s="204"/>
      <c r="Q759" s="215"/>
    </row>
    <row r="760" spans="11:17" x14ac:dyDescent="0.3">
      <c r="K760" s="204"/>
      <c r="Q760" s="215"/>
    </row>
    <row r="761" spans="11:17" x14ac:dyDescent="0.3">
      <c r="K761" s="204"/>
      <c r="Q761" s="215"/>
    </row>
    <row r="762" spans="11:17" x14ac:dyDescent="0.3">
      <c r="K762" s="204"/>
      <c r="Q762" s="215"/>
    </row>
    <row r="763" spans="11:17" x14ac:dyDescent="0.3">
      <c r="K763" s="204"/>
      <c r="Q763" s="215"/>
    </row>
    <row r="764" spans="11:17" x14ac:dyDescent="0.3">
      <c r="K764" s="204"/>
      <c r="Q764" s="215"/>
    </row>
    <row r="765" spans="11:17" x14ac:dyDescent="0.3">
      <c r="K765" s="204"/>
      <c r="Q765" s="215"/>
    </row>
    <row r="766" spans="11:17" x14ac:dyDescent="0.3">
      <c r="K766" s="204"/>
      <c r="Q766" s="215"/>
    </row>
    <row r="767" spans="11:17" x14ac:dyDescent="0.3">
      <c r="K767" s="204"/>
      <c r="Q767" s="215"/>
    </row>
    <row r="768" spans="11:17" x14ac:dyDescent="0.3">
      <c r="K768" s="204"/>
      <c r="Q768" s="215"/>
    </row>
    <row r="769" spans="11:17" x14ac:dyDescent="0.3">
      <c r="K769" s="204"/>
      <c r="Q769" s="215"/>
    </row>
    <row r="770" spans="11:17" x14ac:dyDescent="0.3">
      <c r="K770" s="204"/>
      <c r="Q770" s="215"/>
    </row>
  </sheetData>
  <protectedRanges>
    <protectedRange password="8F60" sqref="S6" name="Calculations_40"/>
  </protectedRanges>
  <conditionalFormatting sqref="C4:C6">
    <cfRule type="duplicateValues" dxfId="308" priority="3"/>
  </conditionalFormatting>
  <conditionalFormatting sqref="D4:D6">
    <cfRule type="duplicateValues" dxfId="307" priority="4"/>
  </conditionalFormatting>
  <conditionalFormatting sqref="D1:D3">
    <cfRule type="duplicateValues" dxfId="306" priority="1"/>
  </conditionalFormatting>
  <conditionalFormatting sqref="E1:E3">
    <cfRule type="duplicateValues" dxfId="305" priority="2"/>
  </conditionalFormatting>
  <pageMargins left="0.7" right="0.7" top="0.75" bottom="0.75" header="0.3" footer="0.3"/>
  <pageSetup paperSize="5" scale="59" orientation="landscape" r:id="rId1"/>
  <rowBreaks count="6" manualBreakCount="6">
    <brk id="57" max="19" man="1"/>
    <brk id="119" max="19" man="1"/>
    <brk id="180" max="19" man="1"/>
    <brk id="240" max="19" man="1"/>
    <brk id="259" max="17" man="1"/>
    <brk id="289" max="17"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tabColor rgb="FF00B0F0"/>
  </sheetPr>
  <dimension ref="A1:T41"/>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31.44140625" style="10" customWidth="1"/>
    <col min="3" max="3" width="27.33203125" style="10" bestFit="1" customWidth="1"/>
    <col min="4" max="6" width="10.33203125" style="529" bestFit="1" customWidth="1"/>
    <col min="7" max="7" width="8.44140625" style="529" bestFit="1" customWidth="1"/>
    <col min="8" max="8" width="7.44140625" style="529" bestFit="1" customWidth="1"/>
    <col min="9" max="9" width="9.33203125" style="529"/>
    <col min="10" max="10" width="22" style="529" bestFit="1" customWidth="1"/>
    <col min="11" max="11" width="20.6640625" style="529" customWidth="1"/>
    <col min="12" max="12" width="21.6640625" style="529" customWidth="1"/>
    <col min="13" max="13" width="20.6640625" style="529" customWidth="1"/>
    <col min="14" max="14" width="10.33203125" style="58" bestFit="1" customWidth="1"/>
    <col min="15" max="16" width="8.5546875" style="528" bestFit="1" customWidth="1"/>
    <col min="17" max="17" width="5.6640625" style="59" customWidth="1"/>
    <col min="18" max="18" width="16" style="528" bestFit="1" customWidth="1"/>
    <col min="19" max="19" width="15.664062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287"/>
      <c r="L2" s="287"/>
      <c r="M2" s="742"/>
      <c r="N2" s="743"/>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520" t="s">
        <v>20</v>
      </c>
      <c r="G6" s="744" t="s">
        <v>38</v>
      </c>
      <c r="H6" s="520" t="s">
        <v>39</v>
      </c>
      <c r="I6" s="17" t="s">
        <v>10</v>
      </c>
      <c r="J6" s="14" t="s">
        <v>11</v>
      </c>
      <c r="K6" s="15" t="s">
        <v>2595</v>
      </c>
      <c r="L6" s="16" t="s">
        <v>2596</v>
      </c>
      <c r="M6" s="15" t="s">
        <v>31</v>
      </c>
      <c r="N6" s="24" t="s">
        <v>28</v>
      </c>
      <c r="O6" s="20" t="s">
        <v>12</v>
      </c>
      <c r="P6" s="20" t="s">
        <v>13</v>
      </c>
      <c r="Q6" s="19"/>
      <c r="R6" s="20" t="s">
        <v>16</v>
      </c>
      <c r="S6" s="22" t="s">
        <v>17</v>
      </c>
      <c r="T6" s="15" t="s">
        <v>7</v>
      </c>
    </row>
    <row r="7" spans="1:20" ht="28.8" x14ac:dyDescent="0.3">
      <c r="A7" s="10" t="s">
        <v>2597</v>
      </c>
      <c r="B7" s="385" t="s">
        <v>2598</v>
      </c>
      <c r="C7" s="70" t="s">
        <v>2599</v>
      </c>
      <c r="D7" s="529" t="s">
        <v>24</v>
      </c>
      <c r="E7" s="529">
        <v>30</v>
      </c>
      <c r="F7" s="529">
        <v>31.59</v>
      </c>
      <c r="G7" s="529">
        <v>165.34</v>
      </c>
      <c r="H7" s="529">
        <v>2.89</v>
      </c>
      <c r="I7" s="529">
        <v>100506</v>
      </c>
      <c r="J7" s="226" t="s">
        <v>2600</v>
      </c>
      <c r="K7" s="745">
        <v>25.6</v>
      </c>
      <c r="L7" s="745">
        <v>26.85</v>
      </c>
      <c r="M7" s="529" t="s">
        <v>81</v>
      </c>
      <c r="N7" s="58">
        <v>54.55</v>
      </c>
      <c r="O7" s="551">
        <f>P7/N7</f>
        <v>0.12208982584784603</v>
      </c>
      <c r="P7" s="528">
        <v>6.66</v>
      </c>
      <c r="R7" s="528">
        <v>6.66</v>
      </c>
      <c r="S7" s="528">
        <v>0</v>
      </c>
    </row>
    <row r="8" spans="1:20" ht="28.8" x14ac:dyDescent="0.3">
      <c r="A8" s="10" t="s">
        <v>2597</v>
      </c>
      <c r="B8" s="385" t="s">
        <v>2601</v>
      </c>
      <c r="C8" s="70" t="s">
        <v>2602</v>
      </c>
      <c r="D8" s="529" t="s">
        <v>24</v>
      </c>
      <c r="E8" s="529">
        <v>30</v>
      </c>
      <c r="F8" s="529">
        <v>31.18</v>
      </c>
      <c r="G8" s="529">
        <v>190.5</v>
      </c>
      <c r="H8" s="529">
        <v>2.52</v>
      </c>
      <c r="I8" s="529">
        <v>100506</v>
      </c>
      <c r="J8" s="226" t="s">
        <v>2600</v>
      </c>
      <c r="K8" s="745">
        <v>26.28</v>
      </c>
      <c r="L8" s="745">
        <v>27.56</v>
      </c>
      <c r="M8" s="529" t="s">
        <v>81</v>
      </c>
      <c r="N8" s="58">
        <v>54.55</v>
      </c>
      <c r="O8" s="551">
        <f t="shared" ref="O8:O41" si="0">P8/N8</f>
        <v>0.12208982584784603</v>
      </c>
      <c r="P8" s="528">
        <v>6.66</v>
      </c>
      <c r="R8" s="528">
        <v>6.66</v>
      </c>
      <c r="S8" s="528">
        <v>0</v>
      </c>
    </row>
    <row r="9" spans="1:20" ht="28.8" x14ac:dyDescent="0.3">
      <c r="A9" s="10" t="s">
        <v>2597</v>
      </c>
      <c r="B9" s="385" t="s">
        <v>2603</v>
      </c>
      <c r="C9" s="70" t="s">
        <v>2604</v>
      </c>
      <c r="D9" s="529" t="s">
        <v>24</v>
      </c>
      <c r="E9" s="529">
        <v>24</v>
      </c>
      <c r="F9" s="529">
        <v>25.08</v>
      </c>
      <c r="G9" s="529">
        <v>88.44</v>
      </c>
      <c r="H9" s="529">
        <v>4.3419999999999996</v>
      </c>
      <c r="I9" s="529">
        <v>100506</v>
      </c>
      <c r="J9" s="226" t="s">
        <v>2600</v>
      </c>
      <c r="K9" s="745">
        <v>25.1</v>
      </c>
      <c r="L9" s="745">
        <v>27.790000000000003</v>
      </c>
      <c r="M9" s="529" t="s">
        <v>81</v>
      </c>
      <c r="N9" s="58">
        <v>43.64</v>
      </c>
      <c r="O9" s="551">
        <f t="shared" si="0"/>
        <v>0.12213565536205316</v>
      </c>
      <c r="P9" s="528">
        <v>5.33</v>
      </c>
      <c r="R9" s="528">
        <v>5.33</v>
      </c>
      <c r="S9" s="528">
        <v>0</v>
      </c>
    </row>
    <row r="10" spans="1:20" ht="28.8" x14ac:dyDescent="0.3">
      <c r="A10" s="10" t="s">
        <v>2597</v>
      </c>
      <c r="B10" s="385" t="s">
        <v>2605</v>
      </c>
      <c r="C10" s="70" t="s">
        <v>2606</v>
      </c>
      <c r="D10" s="529" t="s">
        <v>24</v>
      </c>
      <c r="E10" s="529">
        <v>24</v>
      </c>
      <c r="F10" s="529">
        <v>25.54</v>
      </c>
      <c r="G10" s="529">
        <v>177.31</v>
      </c>
      <c r="H10" s="529">
        <v>2.15</v>
      </c>
      <c r="I10" s="529">
        <v>100506</v>
      </c>
      <c r="J10" s="226" t="s">
        <v>2600</v>
      </c>
      <c r="K10" s="745">
        <v>22.35</v>
      </c>
      <c r="L10" s="745">
        <v>25.040000000000003</v>
      </c>
      <c r="M10" s="529" t="s">
        <v>81</v>
      </c>
      <c r="N10" s="58">
        <v>43.64</v>
      </c>
      <c r="O10" s="551">
        <f t="shared" si="0"/>
        <v>0.12213565536205316</v>
      </c>
      <c r="P10" s="528">
        <v>5.33</v>
      </c>
      <c r="R10" s="528">
        <v>5.33</v>
      </c>
      <c r="S10" s="528">
        <v>0</v>
      </c>
    </row>
    <row r="11" spans="1:20" ht="28.8" x14ac:dyDescent="0.3">
      <c r="A11" s="10" t="s">
        <v>2597</v>
      </c>
      <c r="B11" s="385" t="s">
        <v>2607</v>
      </c>
      <c r="C11" s="70" t="s">
        <v>2608</v>
      </c>
      <c r="D11" s="529" t="s">
        <v>24</v>
      </c>
      <c r="E11" s="529">
        <v>15</v>
      </c>
      <c r="F11" s="529">
        <v>16.3</v>
      </c>
      <c r="G11" s="529">
        <v>76.7</v>
      </c>
      <c r="H11" s="529">
        <v>3.09</v>
      </c>
      <c r="I11" s="529">
        <v>100980</v>
      </c>
      <c r="J11" s="226" t="s">
        <v>2609</v>
      </c>
      <c r="K11" s="745">
        <v>20.8</v>
      </c>
      <c r="L11" s="745">
        <v>21.470000000000002</v>
      </c>
      <c r="M11" s="529" t="s">
        <v>81</v>
      </c>
      <c r="N11" s="58">
        <v>29.41</v>
      </c>
      <c r="O11" s="551">
        <f t="shared" si="0"/>
        <v>0.25535532131927913</v>
      </c>
      <c r="P11" s="528">
        <v>7.51</v>
      </c>
      <c r="R11" s="528">
        <v>7.51</v>
      </c>
      <c r="S11" s="528">
        <v>0</v>
      </c>
    </row>
    <row r="12" spans="1:20" ht="28.8" x14ac:dyDescent="0.3">
      <c r="A12" s="10" t="s">
        <v>2597</v>
      </c>
      <c r="B12" s="385" t="s">
        <v>2610</v>
      </c>
      <c r="C12" s="70" t="s">
        <v>2611</v>
      </c>
      <c r="D12" s="529" t="s">
        <v>24</v>
      </c>
      <c r="E12" s="529">
        <v>30</v>
      </c>
      <c r="F12" s="529">
        <v>31.7</v>
      </c>
      <c r="G12" s="529">
        <v>189</v>
      </c>
      <c r="H12" s="529">
        <v>2.54</v>
      </c>
      <c r="I12" s="529">
        <v>100506</v>
      </c>
      <c r="J12" s="226" t="s">
        <v>2600</v>
      </c>
      <c r="K12" s="745">
        <v>30.17</v>
      </c>
      <c r="L12" s="745">
        <v>31.42</v>
      </c>
      <c r="M12" s="529" t="s">
        <v>81</v>
      </c>
      <c r="N12" s="58">
        <v>54.55</v>
      </c>
      <c r="O12" s="551">
        <f t="shared" si="0"/>
        <v>0.12208982584784603</v>
      </c>
      <c r="P12" s="528">
        <v>6.66</v>
      </c>
      <c r="R12" s="528">
        <v>6.66</v>
      </c>
      <c r="S12" s="528">
        <v>0</v>
      </c>
    </row>
    <row r="13" spans="1:20" ht="28.8" x14ac:dyDescent="0.3">
      <c r="A13" s="10" t="s">
        <v>2597</v>
      </c>
      <c r="B13" s="385" t="s">
        <v>2612</v>
      </c>
      <c r="C13" s="70" t="s">
        <v>2613</v>
      </c>
      <c r="D13" s="529" t="s">
        <v>24</v>
      </c>
      <c r="E13" s="529">
        <v>24</v>
      </c>
      <c r="F13" s="529">
        <v>25.72</v>
      </c>
      <c r="G13" s="529">
        <v>162.03</v>
      </c>
      <c r="H13" s="529">
        <v>2.37</v>
      </c>
      <c r="I13" s="529">
        <v>100506</v>
      </c>
      <c r="J13" s="226" t="s">
        <v>2600</v>
      </c>
      <c r="K13" s="745">
        <v>27.614000000000001</v>
      </c>
      <c r="L13" s="745">
        <v>30.304000000000002</v>
      </c>
      <c r="M13" s="529" t="s">
        <v>81</v>
      </c>
      <c r="N13" s="58">
        <v>46.42</v>
      </c>
      <c r="O13" s="551">
        <f t="shared" si="0"/>
        <v>0.12214562688496337</v>
      </c>
      <c r="P13" s="528">
        <v>5.67</v>
      </c>
      <c r="R13" s="528">
        <v>5.67</v>
      </c>
      <c r="S13" s="528">
        <v>0</v>
      </c>
    </row>
    <row r="14" spans="1:20" ht="28.8" x14ac:dyDescent="0.3">
      <c r="A14" s="10" t="s">
        <v>2597</v>
      </c>
      <c r="B14" s="385" t="s">
        <v>2614</v>
      </c>
      <c r="C14" s="70" t="s">
        <v>2615</v>
      </c>
      <c r="D14" s="529" t="s">
        <v>24</v>
      </c>
      <c r="E14" s="529">
        <v>30</v>
      </c>
      <c r="F14" s="529">
        <v>31.69</v>
      </c>
      <c r="G14" s="529">
        <v>224.29</v>
      </c>
      <c r="H14" s="529">
        <v>2.1</v>
      </c>
      <c r="I14" s="529">
        <v>100506</v>
      </c>
      <c r="J14" s="226" t="s">
        <v>2600</v>
      </c>
      <c r="K14" s="745">
        <v>29.4</v>
      </c>
      <c r="L14" s="745">
        <v>30.650000000000002</v>
      </c>
      <c r="M14" s="529" t="s">
        <v>81</v>
      </c>
      <c r="N14" s="58">
        <v>54.55</v>
      </c>
      <c r="O14" s="551">
        <f t="shared" si="0"/>
        <v>0.12208982584784603</v>
      </c>
      <c r="P14" s="528">
        <v>6.66</v>
      </c>
      <c r="R14" s="528">
        <v>6.66</v>
      </c>
      <c r="S14" s="528">
        <v>0</v>
      </c>
    </row>
    <row r="15" spans="1:20" ht="43.2" x14ac:dyDescent="0.3">
      <c r="A15" s="10" t="s">
        <v>2597</v>
      </c>
      <c r="B15" s="385" t="s">
        <v>2616</v>
      </c>
      <c r="C15" s="70" t="s">
        <v>2617</v>
      </c>
      <c r="D15" s="529" t="s">
        <v>24</v>
      </c>
      <c r="E15" s="529">
        <v>15</v>
      </c>
      <c r="F15" s="529">
        <v>16.361999999999998</v>
      </c>
      <c r="G15" s="529">
        <v>78.72</v>
      </c>
      <c r="H15" s="529">
        <v>3.03</v>
      </c>
      <c r="I15" s="529">
        <v>100980</v>
      </c>
      <c r="J15" s="226" t="s">
        <v>2609</v>
      </c>
      <c r="K15" s="745">
        <v>20.48</v>
      </c>
      <c r="L15" s="745">
        <v>21.150000000000002</v>
      </c>
      <c r="M15" s="529" t="s">
        <v>81</v>
      </c>
      <c r="N15" s="58">
        <v>29.41</v>
      </c>
      <c r="O15" s="551">
        <f t="shared" si="0"/>
        <v>0.25535532131927913</v>
      </c>
      <c r="P15" s="528">
        <v>7.51</v>
      </c>
      <c r="R15" s="528">
        <v>7.51</v>
      </c>
      <c r="S15" s="528">
        <v>0</v>
      </c>
    </row>
    <row r="16" spans="1:20" ht="43.2" x14ac:dyDescent="0.3">
      <c r="A16" s="10" t="s">
        <v>2597</v>
      </c>
      <c r="B16" s="390" t="s">
        <v>2618</v>
      </c>
      <c r="C16" s="392" t="s">
        <v>2619</v>
      </c>
      <c r="D16" s="529" t="s">
        <v>24</v>
      </c>
      <c r="E16" s="529">
        <v>30</v>
      </c>
      <c r="F16" s="529">
        <v>31.675000000000001</v>
      </c>
      <c r="G16" s="529">
        <v>232.31</v>
      </c>
      <c r="H16" s="529">
        <v>2.06</v>
      </c>
      <c r="I16" s="529">
        <v>100506</v>
      </c>
      <c r="J16" s="226" t="s">
        <v>2600</v>
      </c>
      <c r="K16" s="745">
        <v>21.98</v>
      </c>
      <c r="L16" s="745">
        <v>23.23</v>
      </c>
      <c r="M16" s="529" t="s">
        <v>81</v>
      </c>
      <c r="N16" s="58">
        <v>54.55</v>
      </c>
      <c r="O16" s="551">
        <f t="shared" si="0"/>
        <v>0.12208982584784603</v>
      </c>
      <c r="P16" s="528">
        <v>6.66</v>
      </c>
      <c r="R16" s="528">
        <v>6.66</v>
      </c>
      <c r="S16" s="528">
        <v>0</v>
      </c>
    </row>
    <row r="17" spans="1:19" ht="43.2" x14ac:dyDescent="0.3">
      <c r="A17" s="10" t="s">
        <v>2597</v>
      </c>
      <c r="B17" s="385" t="s">
        <v>2620</v>
      </c>
      <c r="C17" s="70" t="s">
        <v>2621</v>
      </c>
      <c r="D17" s="529" t="s">
        <v>24</v>
      </c>
      <c r="E17" s="529">
        <v>30</v>
      </c>
      <c r="F17" s="529">
        <v>31.681000000000001</v>
      </c>
      <c r="G17" s="529">
        <v>202.65</v>
      </c>
      <c r="H17" s="529">
        <v>2.37</v>
      </c>
      <c r="I17" s="529">
        <v>100506</v>
      </c>
      <c r="J17" s="226" t="s">
        <v>2600</v>
      </c>
      <c r="K17" s="745">
        <v>22.38</v>
      </c>
      <c r="L17" s="745">
        <v>23.63</v>
      </c>
      <c r="M17" s="529" t="s">
        <v>81</v>
      </c>
      <c r="N17" s="58">
        <v>54.55</v>
      </c>
      <c r="O17" s="551">
        <f t="shared" si="0"/>
        <v>0.12208982584784603</v>
      </c>
      <c r="P17" s="528">
        <v>6.66</v>
      </c>
      <c r="R17" s="528">
        <v>6.66</v>
      </c>
      <c r="S17" s="528">
        <v>0</v>
      </c>
    </row>
    <row r="18" spans="1:19" ht="28.8" x14ac:dyDescent="0.3">
      <c r="A18" s="10" t="s">
        <v>2597</v>
      </c>
      <c r="B18" s="385" t="s">
        <v>2622</v>
      </c>
      <c r="C18" s="70" t="s">
        <v>2623</v>
      </c>
      <c r="D18" s="529" t="s">
        <v>24</v>
      </c>
      <c r="E18" s="529">
        <v>30</v>
      </c>
      <c r="F18" s="529">
        <v>31.725999999999999</v>
      </c>
      <c r="G18" s="529">
        <v>200.43</v>
      </c>
      <c r="H18" s="529">
        <v>2.39</v>
      </c>
      <c r="I18" s="529">
        <v>100506</v>
      </c>
      <c r="J18" s="226" t="s">
        <v>2600</v>
      </c>
      <c r="K18" s="745">
        <v>22.6</v>
      </c>
      <c r="L18" s="745">
        <v>23.82</v>
      </c>
      <c r="M18" s="529" t="s">
        <v>81</v>
      </c>
      <c r="N18" s="58">
        <v>54.55</v>
      </c>
      <c r="O18" s="551">
        <f t="shared" si="0"/>
        <v>0.12208982584784603</v>
      </c>
      <c r="P18" s="528">
        <v>6.66</v>
      </c>
      <c r="R18" s="528">
        <v>6.66</v>
      </c>
      <c r="S18" s="528">
        <v>0</v>
      </c>
    </row>
    <row r="19" spans="1:19" ht="43.2" x14ac:dyDescent="0.3">
      <c r="A19" s="10" t="s">
        <v>2597</v>
      </c>
      <c r="B19" s="390" t="s">
        <v>2624</v>
      </c>
      <c r="C19" s="392" t="s">
        <v>2625</v>
      </c>
      <c r="D19" s="529" t="s">
        <v>24</v>
      </c>
      <c r="E19" s="529">
        <v>30</v>
      </c>
      <c r="F19" s="529">
        <v>31.538</v>
      </c>
      <c r="G19" s="529">
        <v>157.33000000000001</v>
      </c>
      <c r="H19" s="529">
        <v>3.05</v>
      </c>
      <c r="I19" s="529">
        <v>100506</v>
      </c>
      <c r="J19" s="226" t="s">
        <v>2600</v>
      </c>
      <c r="K19" s="745">
        <v>28.23</v>
      </c>
      <c r="L19" s="745">
        <v>29.48</v>
      </c>
      <c r="M19" s="529" t="s">
        <v>81</v>
      </c>
      <c r="N19" s="58">
        <v>54.55</v>
      </c>
      <c r="O19" s="551">
        <f t="shared" si="0"/>
        <v>0.12208982584784603</v>
      </c>
      <c r="P19" s="528">
        <v>6.66</v>
      </c>
      <c r="R19" s="528">
        <v>6.66</v>
      </c>
      <c r="S19" s="528">
        <v>0</v>
      </c>
    </row>
    <row r="20" spans="1:19" ht="43.2" x14ac:dyDescent="0.3">
      <c r="A20" s="10" t="s">
        <v>2597</v>
      </c>
      <c r="B20" s="390" t="s">
        <v>2626</v>
      </c>
      <c r="C20" s="391" t="s">
        <v>2627</v>
      </c>
      <c r="D20" s="529" t="s">
        <v>24</v>
      </c>
      <c r="E20" s="529">
        <v>15</v>
      </c>
      <c r="F20" s="529">
        <v>16.439</v>
      </c>
      <c r="G20" s="529">
        <v>73.849999999999994</v>
      </c>
      <c r="H20" s="529">
        <v>3.21</v>
      </c>
      <c r="I20" s="529">
        <v>100980</v>
      </c>
      <c r="J20" s="226" t="s">
        <v>2609</v>
      </c>
      <c r="K20" s="745">
        <v>20.27</v>
      </c>
      <c r="L20" s="745">
        <v>20.94</v>
      </c>
      <c r="M20" s="529" t="s">
        <v>81</v>
      </c>
      <c r="N20" s="58">
        <v>29.41</v>
      </c>
      <c r="O20" s="551">
        <f t="shared" si="0"/>
        <v>0.25535532131927913</v>
      </c>
      <c r="P20" s="528">
        <v>7.51</v>
      </c>
      <c r="R20" s="528">
        <v>7.51</v>
      </c>
      <c r="S20" s="528">
        <v>0</v>
      </c>
    </row>
    <row r="21" spans="1:19" ht="28.8" x14ac:dyDescent="0.3">
      <c r="A21" s="10" t="s">
        <v>2597</v>
      </c>
      <c r="B21" s="390" t="s">
        <v>2628</v>
      </c>
      <c r="C21" s="392" t="s">
        <v>2629</v>
      </c>
      <c r="D21" s="529" t="s">
        <v>24</v>
      </c>
      <c r="E21" s="529">
        <v>15</v>
      </c>
      <c r="F21" s="529">
        <v>16.422000000000001</v>
      </c>
      <c r="G21" s="529">
        <v>62.54</v>
      </c>
      <c r="H21" s="529">
        <v>3.78</v>
      </c>
      <c r="I21" s="529">
        <v>100980</v>
      </c>
      <c r="J21" s="226" t="s">
        <v>2609</v>
      </c>
      <c r="K21" s="745">
        <v>20.27</v>
      </c>
      <c r="L21" s="745">
        <v>20.94</v>
      </c>
      <c r="M21" s="529" t="s">
        <v>81</v>
      </c>
      <c r="N21" s="58">
        <v>29.41</v>
      </c>
      <c r="O21" s="551">
        <f t="shared" si="0"/>
        <v>0.25535532131927913</v>
      </c>
      <c r="P21" s="528">
        <v>7.51</v>
      </c>
      <c r="R21" s="528">
        <v>7.51</v>
      </c>
      <c r="S21" s="528">
        <v>0</v>
      </c>
    </row>
    <row r="22" spans="1:19" ht="57.6" x14ac:dyDescent="0.3">
      <c r="A22" s="10" t="s">
        <v>2597</v>
      </c>
      <c r="B22" s="390" t="s">
        <v>2630</v>
      </c>
      <c r="C22" s="392" t="s">
        <v>2631</v>
      </c>
      <c r="D22" s="529" t="s">
        <v>24</v>
      </c>
      <c r="E22" s="529">
        <v>16</v>
      </c>
      <c r="F22" s="529">
        <v>17.5</v>
      </c>
      <c r="G22" s="529">
        <v>81.98</v>
      </c>
      <c r="H22" s="529">
        <v>3.12</v>
      </c>
      <c r="I22" s="529">
        <v>100506</v>
      </c>
      <c r="J22" s="226" t="s">
        <v>2600</v>
      </c>
      <c r="K22" s="745">
        <v>19.664000000000001</v>
      </c>
      <c r="L22" s="745">
        <v>20.413999999999998</v>
      </c>
      <c r="M22" s="529" t="s">
        <v>81</v>
      </c>
      <c r="N22" s="58">
        <v>20</v>
      </c>
      <c r="O22" s="551">
        <f t="shared" si="0"/>
        <v>0.122</v>
      </c>
      <c r="P22" s="528">
        <v>2.44</v>
      </c>
      <c r="R22" s="528">
        <v>2.44</v>
      </c>
      <c r="S22" s="528">
        <v>0</v>
      </c>
    </row>
    <row r="23" spans="1:19" ht="28.8" x14ac:dyDescent="0.3">
      <c r="A23" s="10" t="s">
        <v>2597</v>
      </c>
      <c r="B23" s="390" t="s">
        <v>2632</v>
      </c>
      <c r="C23" s="392" t="s">
        <v>2633</v>
      </c>
      <c r="D23" s="529" t="s">
        <v>24</v>
      </c>
      <c r="E23" s="529">
        <v>15</v>
      </c>
      <c r="F23" s="529">
        <v>16.5</v>
      </c>
      <c r="G23" s="529">
        <v>79.67</v>
      </c>
      <c r="H23" s="529">
        <v>2.97</v>
      </c>
      <c r="I23" s="529">
        <v>100980</v>
      </c>
      <c r="J23" s="226" t="s">
        <v>2609</v>
      </c>
      <c r="K23" s="745">
        <v>21.64</v>
      </c>
      <c r="L23" s="745">
        <v>22.295000000000002</v>
      </c>
      <c r="M23" s="529" t="s">
        <v>81</v>
      </c>
      <c r="N23" s="58">
        <v>29.41</v>
      </c>
      <c r="O23" s="551">
        <f t="shared" si="0"/>
        <v>0.25535532131927913</v>
      </c>
      <c r="P23" s="528">
        <v>7.51</v>
      </c>
      <c r="R23" s="528">
        <v>7.51</v>
      </c>
      <c r="S23" s="528">
        <v>0</v>
      </c>
    </row>
    <row r="24" spans="1:19" ht="28.8" x14ac:dyDescent="0.3">
      <c r="A24" s="10" t="s">
        <v>2597</v>
      </c>
      <c r="B24" s="390" t="s">
        <v>2634</v>
      </c>
      <c r="C24" s="392" t="s">
        <v>2635</v>
      </c>
      <c r="D24" s="529" t="s">
        <v>24</v>
      </c>
      <c r="E24" s="529">
        <v>24</v>
      </c>
      <c r="F24" s="529">
        <v>25.61</v>
      </c>
      <c r="G24" s="529">
        <v>179.7</v>
      </c>
      <c r="H24" s="529">
        <v>2.12</v>
      </c>
      <c r="I24" s="529">
        <v>100506</v>
      </c>
      <c r="J24" s="226" t="s">
        <v>2600</v>
      </c>
      <c r="K24" s="745">
        <v>20.28</v>
      </c>
      <c r="L24" s="745">
        <v>22.970000000000002</v>
      </c>
      <c r="M24" s="529" t="s">
        <v>81</v>
      </c>
      <c r="N24" s="58">
        <v>43.64</v>
      </c>
      <c r="O24" s="551">
        <f t="shared" si="0"/>
        <v>0.12213565536205316</v>
      </c>
      <c r="P24" s="528">
        <v>5.33</v>
      </c>
      <c r="R24" s="528">
        <v>5.33</v>
      </c>
      <c r="S24" s="528">
        <v>0</v>
      </c>
    </row>
    <row r="25" spans="1:19" ht="43.2" x14ac:dyDescent="0.3">
      <c r="A25" s="10" t="s">
        <v>2597</v>
      </c>
      <c r="B25" s="390" t="s">
        <v>2636</v>
      </c>
      <c r="C25" s="392" t="s">
        <v>2637</v>
      </c>
      <c r="D25" s="529" t="s">
        <v>24</v>
      </c>
      <c r="E25" s="529">
        <v>27</v>
      </c>
      <c r="F25" s="529">
        <v>28.89</v>
      </c>
      <c r="G25" s="529">
        <v>133.47999999999999</v>
      </c>
      <c r="H25" s="529">
        <v>3.22</v>
      </c>
      <c r="I25" s="529">
        <v>100506</v>
      </c>
      <c r="J25" s="226" t="s">
        <v>2600</v>
      </c>
      <c r="K25" s="745">
        <v>22.23</v>
      </c>
      <c r="L25" s="745">
        <v>23.420999999999999</v>
      </c>
      <c r="M25" s="529" t="s">
        <v>81</v>
      </c>
      <c r="N25" s="58">
        <v>49.09</v>
      </c>
      <c r="O25" s="551">
        <f t="shared" si="0"/>
        <v>0.12202077816255856</v>
      </c>
      <c r="P25" s="528">
        <v>5.99</v>
      </c>
      <c r="R25" s="528">
        <v>5.99</v>
      </c>
      <c r="S25" s="528">
        <v>0</v>
      </c>
    </row>
    <row r="26" spans="1:19" ht="28.8" x14ac:dyDescent="0.3">
      <c r="A26" s="10" t="s">
        <v>2597</v>
      </c>
      <c r="B26" s="390" t="s">
        <v>2638</v>
      </c>
      <c r="C26" s="392" t="s">
        <v>2639</v>
      </c>
      <c r="D26" s="529" t="s">
        <v>24</v>
      </c>
      <c r="E26" s="529">
        <v>30</v>
      </c>
      <c r="F26" s="529">
        <v>31.59</v>
      </c>
      <c r="G26" s="529">
        <v>149.65</v>
      </c>
      <c r="H26" s="529">
        <v>3.2</v>
      </c>
      <c r="I26" s="529">
        <v>100506</v>
      </c>
      <c r="J26" s="226" t="s">
        <v>2600</v>
      </c>
      <c r="K26" s="745">
        <v>22.23</v>
      </c>
      <c r="L26" s="745">
        <v>23.48</v>
      </c>
      <c r="M26" s="529" t="s">
        <v>81</v>
      </c>
      <c r="N26" s="58">
        <v>54.55</v>
      </c>
      <c r="O26" s="551">
        <f t="shared" si="0"/>
        <v>0.12208982584784603</v>
      </c>
      <c r="P26" s="528">
        <v>6.66</v>
      </c>
      <c r="R26" s="528">
        <v>6.66</v>
      </c>
      <c r="S26" s="528">
        <v>0</v>
      </c>
    </row>
    <row r="27" spans="1:19" ht="28.8" x14ac:dyDescent="0.3">
      <c r="A27" s="10" t="s">
        <v>2597</v>
      </c>
      <c r="B27" s="390" t="s">
        <v>2640</v>
      </c>
      <c r="C27" s="392" t="s">
        <v>2641</v>
      </c>
      <c r="D27" s="529" t="s">
        <v>24</v>
      </c>
      <c r="E27" s="529">
        <v>27</v>
      </c>
      <c r="F27" s="529">
        <v>28.89</v>
      </c>
      <c r="G27" s="529">
        <v>191.7</v>
      </c>
      <c r="H27" s="529">
        <v>2.25</v>
      </c>
      <c r="I27" s="529">
        <v>100506</v>
      </c>
      <c r="J27" s="226" t="s">
        <v>2600</v>
      </c>
      <c r="K27" s="745">
        <v>18.829999999999998</v>
      </c>
      <c r="L27" s="745">
        <v>20.251000000000001</v>
      </c>
      <c r="M27" s="529" t="s">
        <v>81</v>
      </c>
      <c r="N27" s="58">
        <v>49.09</v>
      </c>
      <c r="O27" s="551">
        <f t="shared" si="0"/>
        <v>0.12202077816255856</v>
      </c>
      <c r="P27" s="528">
        <v>5.99</v>
      </c>
      <c r="R27" s="528">
        <v>5.99</v>
      </c>
      <c r="S27" s="528">
        <v>0</v>
      </c>
    </row>
    <row r="28" spans="1:19" ht="28.8" x14ac:dyDescent="0.3">
      <c r="A28" s="10" t="s">
        <v>2597</v>
      </c>
      <c r="B28" s="390" t="s">
        <v>2642</v>
      </c>
      <c r="C28" s="392" t="s">
        <v>2643</v>
      </c>
      <c r="D28" s="529" t="s">
        <v>24</v>
      </c>
      <c r="E28" s="529">
        <v>30</v>
      </c>
      <c r="F28" s="529">
        <v>31.76</v>
      </c>
      <c r="G28" s="529">
        <v>196.9</v>
      </c>
      <c r="H28" s="529">
        <v>2.42</v>
      </c>
      <c r="I28" s="529">
        <v>100506</v>
      </c>
      <c r="J28" s="226" t="s">
        <v>2600</v>
      </c>
      <c r="K28" s="745">
        <v>22.41</v>
      </c>
      <c r="L28" s="745">
        <v>23.63</v>
      </c>
      <c r="M28" s="529" t="s">
        <v>81</v>
      </c>
      <c r="N28" s="58">
        <v>54.55</v>
      </c>
      <c r="O28" s="551">
        <f t="shared" si="0"/>
        <v>0.12208982584784603</v>
      </c>
      <c r="P28" s="528">
        <v>6.66</v>
      </c>
      <c r="R28" s="528">
        <v>6.66</v>
      </c>
      <c r="S28" s="528">
        <v>0</v>
      </c>
    </row>
    <row r="29" spans="1:19" ht="28.8" x14ac:dyDescent="0.3">
      <c r="A29" s="10" t="s">
        <v>2597</v>
      </c>
      <c r="B29" s="390" t="s">
        <v>2644</v>
      </c>
      <c r="C29" s="392" t="s">
        <v>2645</v>
      </c>
      <c r="D29" s="529" t="s">
        <v>24</v>
      </c>
      <c r="E29" s="529">
        <v>30</v>
      </c>
      <c r="F29" s="529">
        <v>31.62</v>
      </c>
      <c r="G29" s="529">
        <v>196.9</v>
      </c>
      <c r="H29" s="529">
        <v>2.41</v>
      </c>
      <c r="I29" s="529">
        <v>100506</v>
      </c>
      <c r="J29" s="226" t="s">
        <v>2600</v>
      </c>
      <c r="K29" s="745">
        <v>21.78</v>
      </c>
      <c r="L29" s="745">
        <v>23.03</v>
      </c>
      <c r="M29" s="529" t="s">
        <v>81</v>
      </c>
      <c r="N29" s="58">
        <v>54.55</v>
      </c>
      <c r="O29" s="551">
        <f t="shared" si="0"/>
        <v>0.12208982584784603</v>
      </c>
      <c r="P29" s="528">
        <v>6.66</v>
      </c>
      <c r="R29" s="528">
        <v>6.66</v>
      </c>
      <c r="S29" s="528">
        <v>0</v>
      </c>
    </row>
    <row r="30" spans="1:19" ht="28.8" x14ac:dyDescent="0.3">
      <c r="A30" s="10" t="s">
        <v>2597</v>
      </c>
      <c r="B30" s="390" t="s">
        <v>2646</v>
      </c>
      <c r="C30" s="392" t="s">
        <v>2647</v>
      </c>
      <c r="D30" s="529" t="s">
        <v>24</v>
      </c>
      <c r="E30" s="529">
        <v>30</v>
      </c>
      <c r="F30" s="529">
        <v>31.55</v>
      </c>
      <c r="G30" s="529">
        <v>169.08</v>
      </c>
      <c r="H30" s="529">
        <v>2.83</v>
      </c>
      <c r="I30" s="529">
        <v>100506</v>
      </c>
      <c r="J30" s="226" t="s">
        <v>2600</v>
      </c>
      <c r="K30" s="745">
        <v>22.23</v>
      </c>
      <c r="L30" s="745">
        <v>23.48</v>
      </c>
      <c r="M30" s="529" t="s">
        <v>81</v>
      </c>
      <c r="N30" s="58">
        <v>54.55</v>
      </c>
      <c r="O30" s="551">
        <f t="shared" si="0"/>
        <v>0.12208982584784603</v>
      </c>
      <c r="P30" s="528">
        <v>6.66</v>
      </c>
      <c r="R30" s="528">
        <v>6.66</v>
      </c>
      <c r="S30" s="528">
        <v>0</v>
      </c>
    </row>
    <row r="31" spans="1:19" ht="28.8" x14ac:dyDescent="0.3">
      <c r="A31" s="10" t="s">
        <v>2597</v>
      </c>
      <c r="B31" s="390" t="s">
        <v>2648</v>
      </c>
      <c r="C31" s="392" t="s">
        <v>2649</v>
      </c>
      <c r="D31" s="529" t="s">
        <v>24</v>
      </c>
      <c r="E31" s="529">
        <v>30</v>
      </c>
      <c r="F31" s="529">
        <v>31.405999999999999</v>
      </c>
      <c r="G31" s="529">
        <v>199.5</v>
      </c>
      <c r="H31" s="529">
        <v>2.4</v>
      </c>
      <c r="I31" s="529">
        <v>100506</v>
      </c>
      <c r="J31" s="226" t="s">
        <v>2600</v>
      </c>
      <c r="K31" s="745">
        <v>25.53</v>
      </c>
      <c r="L31" s="745">
        <v>26.78</v>
      </c>
      <c r="M31" s="529" t="s">
        <v>81</v>
      </c>
      <c r="N31" s="58">
        <v>54.55</v>
      </c>
      <c r="O31" s="551">
        <f t="shared" si="0"/>
        <v>0.12208982584784603</v>
      </c>
      <c r="P31" s="528">
        <v>6.66</v>
      </c>
      <c r="R31" s="528">
        <v>6.66</v>
      </c>
      <c r="S31" s="528">
        <v>0</v>
      </c>
    </row>
    <row r="32" spans="1:19" ht="28.8" x14ac:dyDescent="0.3">
      <c r="A32" s="10" t="s">
        <v>2597</v>
      </c>
      <c r="B32" s="390" t="s">
        <v>2650</v>
      </c>
      <c r="C32" s="392" t="s">
        <v>2651</v>
      </c>
      <c r="D32" s="529" t="s">
        <v>24</v>
      </c>
      <c r="E32" s="529">
        <v>30</v>
      </c>
      <c r="F32" s="529">
        <v>31.71</v>
      </c>
      <c r="G32" s="529">
        <v>210</v>
      </c>
      <c r="H32" s="529">
        <v>2.29</v>
      </c>
      <c r="I32" s="529">
        <v>100506</v>
      </c>
      <c r="J32" s="226" t="s">
        <v>2600</v>
      </c>
      <c r="K32" s="745">
        <v>19.73</v>
      </c>
      <c r="L32" s="745">
        <v>20.98</v>
      </c>
      <c r="M32" s="529" t="s">
        <v>81</v>
      </c>
      <c r="N32" s="58">
        <v>54.55</v>
      </c>
      <c r="O32" s="551">
        <f t="shared" si="0"/>
        <v>0.12208982584784603</v>
      </c>
      <c r="P32" s="528">
        <v>6.66</v>
      </c>
      <c r="R32" s="528">
        <v>6.66</v>
      </c>
      <c r="S32" s="528">
        <v>0</v>
      </c>
    </row>
    <row r="33" spans="1:19" ht="28.8" x14ac:dyDescent="0.3">
      <c r="A33" s="10" t="s">
        <v>2597</v>
      </c>
      <c r="B33" s="746" t="s">
        <v>2652</v>
      </c>
      <c r="C33" s="747" t="s">
        <v>2653</v>
      </c>
      <c r="D33" s="529" t="s">
        <v>24</v>
      </c>
      <c r="E33" s="529">
        <v>30</v>
      </c>
      <c r="F33" s="529">
        <v>31.61</v>
      </c>
      <c r="G33" s="529">
        <v>178.5</v>
      </c>
      <c r="H33" s="529">
        <v>2.69</v>
      </c>
      <c r="I33" s="529">
        <v>100506</v>
      </c>
      <c r="J33" s="226" t="s">
        <v>2600</v>
      </c>
      <c r="K33" s="745">
        <v>20.88</v>
      </c>
      <c r="L33" s="745">
        <v>22.1</v>
      </c>
      <c r="M33" s="529" t="s">
        <v>81</v>
      </c>
      <c r="N33" s="58">
        <v>54.55</v>
      </c>
      <c r="O33" s="551">
        <f t="shared" si="0"/>
        <v>0.12208982584784603</v>
      </c>
      <c r="P33" s="528">
        <v>6.66</v>
      </c>
      <c r="R33" s="528">
        <v>6.66</v>
      </c>
      <c r="S33" s="528">
        <v>0</v>
      </c>
    </row>
    <row r="34" spans="1:19" ht="28.8" x14ac:dyDescent="0.3">
      <c r="A34" s="10" t="s">
        <v>2597</v>
      </c>
      <c r="B34" s="390" t="s">
        <v>2654</v>
      </c>
      <c r="C34" s="392" t="s">
        <v>2655</v>
      </c>
      <c r="D34" s="529" t="s">
        <v>24</v>
      </c>
      <c r="E34" s="529">
        <v>30</v>
      </c>
      <c r="F34" s="529">
        <v>31.83</v>
      </c>
      <c r="G34" s="529">
        <v>243</v>
      </c>
      <c r="H34" s="529">
        <v>1.98</v>
      </c>
      <c r="I34" s="529">
        <v>100506</v>
      </c>
      <c r="J34" s="226" t="s">
        <v>2600</v>
      </c>
      <c r="K34" s="745">
        <v>16.68</v>
      </c>
      <c r="L34" s="745">
        <v>17.93</v>
      </c>
      <c r="M34" s="529" t="s">
        <v>81</v>
      </c>
      <c r="N34" s="58">
        <v>54.55</v>
      </c>
      <c r="O34" s="551">
        <f t="shared" si="0"/>
        <v>0.12208982584784603</v>
      </c>
      <c r="P34" s="528">
        <v>6.66</v>
      </c>
      <c r="R34" s="528">
        <v>6.66</v>
      </c>
      <c r="S34" s="528">
        <v>0</v>
      </c>
    </row>
    <row r="35" spans="1:19" ht="28.8" x14ac:dyDescent="0.3">
      <c r="A35" s="10" t="s">
        <v>2597</v>
      </c>
      <c r="B35" s="395" t="s">
        <v>2656</v>
      </c>
      <c r="C35" s="396" t="s">
        <v>2657</v>
      </c>
      <c r="D35" s="529" t="s">
        <v>24</v>
      </c>
      <c r="E35" s="529">
        <v>30</v>
      </c>
      <c r="F35" s="529">
        <v>31.733000000000001</v>
      </c>
      <c r="G35" s="529">
        <v>190.5</v>
      </c>
      <c r="H35" s="529">
        <v>2.52</v>
      </c>
      <c r="I35" s="529">
        <v>100506</v>
      </c>
      <c r="J35" s="226" t="s">
        <v>2600</v>
      </c>
      <c r="K35" s="745">
        <v>20.309999999999999</v>
      </c>
      <c r="L35" s="745">
        <v>21.56</v>
      </c>
      <c r="M35" s="529" t="s">
        <v>81</v>
      </c>
      <c r="N35" s="58">
        <v>54.55</v>
      </c>
      <c r="O35" s="551">
        <f t="shared" si="0"/>
        <v>0.12208982584784603</v>
      </c>
      <c r="P35" s="528">
        <v>6.66</v>
      </c>
      <c r="R35" s="528">
        <v>6.66</v>
      </c>
      <c r="S35" s="528">
        <v>0</v>
      </c>
    </row>
    <row r="36" spans="1:19" ht="28.8" x14ac:dyDescent="0.3">
      <c r="A36" s="10" t="s">
        <v>2597</v>
      </c>
      <c r="B36" s="395" t="s">
        <v>2658</v>
      </c>
      <c r="C36" s="396" t="s">
        <v>2659</v>
      </c>
      <c r="D36" s="529" t="s">
        <v>24</v>
      </c>
      <c r="E36" s="529">
        <v>24</v>
      </c>
      <c r="F36" s="529">
        <v>25.576000000000001</v>
      </c>
      <c r="G36" s="529">
        <v>159.6</v>
      </c>
      <c r="H36" s="529">
        <v>2.41</v>
      </c>
      <c r="I36" s="529">
        <v>100506</v>
      </c>
      <c r="J36" s="226" t="s">
        <v>2600</v>
      </c>
      <c r="K36" s="745">
        <v>24.75</v>
      </c>
      <c r="L36" s="745">
        <v>27.44</v>
      </c>
      <c r="M36" s="529" t="s">
        <v>81</v>
      </c>
      <c r="N36" s="58">
        <v>43.64</v>
      </c>
      <c r="O36" s="551">
        <f t="shared" si="0"/>
        <v>0.12213565536205316</v>
      </c>
      <c r="P36" s="528">
        <v>5.33</v>
      </c>
      <c r="R36" s="528">
        <v>5.33</v>
      </c>
      <c r="S36" s="528">
        <v>0</v>
      </c>
    </row>
    <row r="37" spans="1:19" ht="28.8" x14ac:dyDescent="0.3">
      <c r="A37" s="10" t="s">
        <v>2597</v>
      </c>
      <c r="B37" s="395" t="s">
        <v>2660</v>
      </c>
      <c r="C37" s="396" t="s">
        <v>2661</v>
      </c>
      <c r="D37" s="529" t="s">
        <v>24</v>
      </c>
      <c r="E37" s="529">
        <v>24</v>
      </c>
      <c r="F37" s="529">
        <v>25.087</v>
      </c>
      <c r="G37" s="529">
        <v>88.44</v>
      </c>
      <c r="H37" s="529">
        <v>4.3499999999999996</v>
      </c>
      <c r="I37" s="529">
        <v>100506</v>
      </c>
      <c r="J37" s="226" t="s">
        <v>2600</v>
      </c>
      <c r="K37" s="745">
        <v>22.3</v>
      </c>
      <c r="L37" s="745">
        <v>24.990000000000002</v>
      </c>
      <c r="M37" s="529" t="s">
        <v>81</v>
      </c>
      <c r="N37" s="58">
        <v>43.64</v>
      </c>
      <c r="O37" s="551">
        <f t="shared" si="0"/>
        <v>0.12213565536205316</v>
      </c>
      <c r="P37" s="528">
        <v>5.33</v>
      </c>
      <c r="R37" s="528">
        <v>5.33</v>
      </c>
      <c r="S37" s="528">
        <v>0</v>
      </c>
    </row>
    <row r="38" spans="1:19" ht="28.8" x14ac:dyDescent="0.3">
      <c r="A38" s="10" t="s">
        <v>2597</v>
      </c>
      <c r="B38" s="395" t="s">
        <v>2662</v>
      </c>
      <c r="C38" s="396" t="s">
        <v>2663</v>
      </c>
      <c r="D38" s="529" t="s">
        <v>24</v>
      </c>
      <c r="E38" s="529">
        <v>27</v>
      </c>
      <c r="F38" s="529">
        <v>28.72</v>
      </c>
      <c r="G38" s="529">
        <v>143.1</v>
      </c>
      <c r="H38" s="529">
        <v>3.02</v>
      </c>
      <c r="I38" s="529">
        <v>100506</v>
      </c>
      <c r="J38" s="226" t="s">
        <v>2600</v>
      </c>
      <c r="K38" s="745">
        <v>22.21</v>
      </c>
      <c r="L38" s="745">
        <v>23.401</v>
      </c>
      <c r="M38" s="529" t="s">
        <v>81</v>
      </c>
      <c r="N38" s="58">
        <v>49.09</v>
      </c>
      <c r="O38" s="551">
        <f t="shared" si="0"/>
        <v>0.12202077816255856</v>
      </c>
      <c r="P38" s="528">
        <v>5.99</v>
      </c>
      <c r="R38" s="528">
        <v>5.99</v>
      </c>
      <c r="S38" s="528">
        <v>0</v>
      </c>
    </row>
    <row r="39" spans="1:19" ht="28.8" x14ac:dyDescent="0.3">
      <c r="A39" s="10" t="s">
        <v>2597</v>
      </c>
      <c r="B39" s="395" t="s">
        <v>2664</v>
      </c>
      <c r="C39" s="396" t="s">
        <v>2665</v>
      </c>
      <c r="D39" s="529" t="s">
        <v>24</v>
      </c>
      <c r="E39" s="529">
        <v>24</v>
      </c>
      <c r="F39" s="529">
        <v>25.69</v>
      </c>
      <c r="G39" s="529">
        <v>194.4</v>
      </c>
      <c r="H39" s="529">
        <v>1.98</v>
      </c>
      <c r="I39" s="529">
        <v>100506</v>
      </c>
      <c r="J39" s="226" t="s">
        <v>2600</v>
      </c>
      <c r="K39" s="745">
        <v>21.94</v>
      </c>
      <c r="L39" s="745">
        <v>24.630000000000003</v>
      </c>
      <c r="M39" s="529" t="s">
        <v>81</v>
      </c>
      <c r="N39" s="58">
        <v>43.64</v>
      </c>
      <c r="O39" s="551">
        <f t="shared" si="0"/>
        <v>0.12213565536205316</v>
      </c>
      <c r="P39" s="528">
        <v>5.33</v>
      </c>
      <c r="R39" s="528">
        <v>5.33</v>
      </c>
      <c r="S39" s="528">
        <v>0</v>
      </c>
    </row>
    <row r="40" spans="1:19" ht="28.8" x14ac:dyDescent="0.3">
      <c r="A40" s="10" t="s">
        <v>2597</v>
      </c>
      <c r="B40" s="395" t="s">
        <v>2666</v>
      </c>
      <c r="C40" s="396" t="s">
        <v>2667</v>
      </c>
      <c r="D40" s="529" t="s">
        <v>24</v>
      </c>
      <c r="E40" s="529">
        <v>17</v>
      </c>
      <c r="F40" s="529">
        <v>18.675000000000001</v>
      </c>
      <c r="G40" s="529">
        <v>94.35</v>
      </c>
      <c r="H40" s="529">
        <v>2.89</v>
      </c>
      <c r="I40" s="529">
        <v>100506</v>
      </c>
      <c r="J40" s="226" t="s">
        <v>2600</v>
      </c>
      <c r="K40" s="745">
        <v>25.02</v>
      </c>
      <c r="L40" s="745">
        <v>25.637</v>
      </c>
      <c r="M40" s="529" t="s">
        <v>81</v>
      </c>
      <c r="N40" s="58">
        <v>30.91</v>
      </c>
      <c r="O40" s="551">
        <f t="shared" si="0"/>
        <v>0.12196700097055969</v>
      </c>
      <c r="P40" s="528">
        <v>3.77</v>
      </c>
      <c r="R40" s="528">
        <v>3.77</v>
      </c>
      <c r="S40" s="528">
        <v>0</v>
      </c>
    </row>
    <row r="41" spans="1:19" ht="28.8" x14ac:dyDescent="0.3">
      <c r="A41" s="10" t="s">
        <v>2597</v>
      </c>
      <c r="B41" s="395" t="s">
        <v>2668</v>
      </c>
      <c r="C41" s="396" t="s">
        <v>2669</v>
      </c>
      <c r="D41" s="529" t="s">
        <v>24</v>
      </c>
      <c r="E41" s="529">
        <v>30</v>
      </c>
      <c r="F41" s="529">
        <v>31.56</v>
      </c>
      <c r="G41" s="529">
        <v>178.5</v>
      </c>
      <c r="H41" s="529">
        <v>2.69</v>
      </c>
      <c r="I41" s="529">
        <v>100506</v>
      </c>
      <c r="J41" s="226" t="s">
        <v>2600</v>
      </c>
      <c r="K41" s="745">
        <v>20.88</v>
      </c>
      <c r="L41" s="745">
        <v>22.13</v>
      </c>
      <c r="M41" s="529" t="s">
        <v>81</v>
      </c>
      <c r="N41" s="58">
        <v>54.55</v>
      </c>
      <c r="O41" s="551">
        <f t="shared" si="0"/>
        <v>0.12208982584784603</v>
      </c>
      <c r="P41" s="528">
        <v>6.66</v>
      </c>
      <c r="R41" s="528">
        <v>6.66</v>
      </c>
      <c r="S41" s="528">
        <v>0</v>
      </c>
    </row>
  </sheetData>
  <protectedRanges>
    <protectedRange password="8F60" sqref="S6" name="Calculations_40"/>
  </protectedRanges>
  <conditionalFormatting sqref="C4:C6">
    <cfRule type="duplicateValues" dxfId="91" priority="3"/>
  </conditionalFormatting>
  <conditionalFormatting sqref="D4:D6">
    <cfRule type="duplicateValues" dxfId="90" priority="4"/>
  </conditionalFormatting>
  <conditionalFormatting sqref="D1:D3">
    <cfRule type="duplicateValues" dxfId="89" priority="1"/>
  </conditionalFormatting>
  <conditionalFormatting sqref="E1:E3">
    <cfRule type="duplicateValues" dxfId="88" priority="2"/>
  </conditionalFormatting>
  <pageMargins left="0.7" right="0.7" top="0.75" bottom="0.75" header="0.3" footer="0.3"/>
  <pageSetup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tabColor rgb="FF002060"/>
  </sheetPr>
  <dimension ref="A1:T25"/>
  <sheetViews>
    <sheetView zoomScaleNormal="10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16.5546875" style="10" bestFit="1" customWidth="1"/>
    <col min="2" max="2" width="20.109375" style="10" customWidth="1"/>
    <col min="3" max="3" width="27.109375" style="10" bestFit="1" customWidth="1"/>
    <col min="4" max="6" width="10.109375" style="529" bestFit="1" customWidth="1"/>
    <col min="7" max="7" width="8.44140625" style="529" bestFit="1" customWidth="1"/>
    <col min="8" max="8" width="7.44140625" style="529" bestFit="1" customWidth="1"/>
    <col min="9" max="9" width="9.109375" style="529"/>
    <col min="10" max="10" width="22" style="529" bestFit="1" customWidth="1"/>
    <col min="11" max="11" width="20.88671875" style="529" customWidth="1"/>
    <col min="12" max="12" width="21.88671875" style="529" customWidth="1"/>
    <col min="13" max="13" width="20.88671875" style="529" customWidth="1"/>
    <col min="14" max="14" width="10.109375" style="58" bestFit="1" customWidth="1"/>
    <col min="15" max="16" width="8.5546875" style="528" bestFit="1" customWidth="1"/>
    <col min="17" max="17" width="5.88671875" style="59" customWidth="1"/>
    <col min="18" max="18" width="16" style="528" bestFit="1" customWidth="1"/>
    <col min="19" max="19" width="15.88671875" style="528" bestFit="1" customWidth="1"/>
    <col min="20" max="20" width="6.5546875" style="529" bestFit="1" customWidth="1"/>
    <col min="21" max="16384" width="9.10937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2670</v>
      </c>
      <c r="B7" s="582" t="s">
        <v>2671</v>
      </c>
      <c r="C7" s="529">
        <v>700262</v>
      </c>
      <c r="D7" s="529" t="s">
        <v>24</v>
      </c>
      <c r="E7" s="529">
        <v>12</v>
      </c>
      <c r="F7" s="529">
        <v>13.5</v>
      </c>
      <c r="G7" s="529">
        <v>64</v>
      </c>
      <c r="H7" s="529">
        <v>3.02</v>
      </c>
      <c r="I7" s="529">
        <v>100124</v>
      </c>
      <c r="J7" s="529" t="s">
        <v>2672</v>
      </c>
      <c r="K7" s="525">
        <v>39.979999999999997</v>
      </c>
      <c r="L7" s="525">
        <v>39.979999999999997</v>
      </c>
      <c r="M7" s="525">
        <v>39.979999999999997</v>
      </c>
      <c r="N7" s="58">
        <v>16.64</v>
      </c>
      <c r="O7" s="528">
        <v>1.1153</v>
      </c>
      <c r="P7" s="528">
        <v>18.559999999999999</v>
      </c>
      <c r="R7" s="528">
        <v>18.559999999999999</v>
      </c>
      <c r="S7" s="528">
        <v>0</v>
      </c>
      <c r="T7" s="3" t="s">
        <v>2673</v>
      </c>
    </row>
    <row r="8" spans="1:20" x14ac:dyDescent="0.3">
      <c r="A8" s="10" t="s">
        <v>2670</v>
      </c>
      <c r="B8" s="582" t="s">
        <v>2674</v>
      </c>
      <c r="C8" s="529">
        <v>700263</v>
      </c>
      <c r="D8" s="529" t="s">
        <v>24</v>
      </c>
      <c r="E8" s="529">
        <v>12</v>
      </c>
      <c r="F8" s="529">
        <v>13.5</v>
      </c>
      <c r="G8" s="529">
        <v>64</v>
      </c>
      <c r="H8" s="529">
        <v>3.02</v>
      </c>
      <c r="I8" s="529">
        <v>100124</v>
      </c>
      <c r="J8" s="529" t="s">
        <v>2672</v>
      </c>
      <c r="K8" s="525">
        <v>41.07</v>
      </c>
      <c r="L8" s="525">
        <v>41.07</v>
      </c>
      <c r="M8" s="525">
        <v>41.07</v>
      </c>
      <c r="N8" s="58">
        <v>16.64</v>
      </c>
      <c r="O8" s="528">
        <v>1.1153</v>
      </c>
      <c r="P8" s="528">
        <v>18.559999999999999</v>
      </c>
      <c r="R8" s="528">
        <v>18.559999999999999</v>
      </c>
      <c r="S8" s="528">
        <v>0</v>
      </c>
    </row>
    <row r="9" spans="1:20" x14ac:dyDescent="0.3">
      <c r="A9" s="10" t="s">
        <v>2670</v>
      </c>
      <c r="B9" s="582" t="s">
        <v>2675</v>
      </c>
      <c r="C9" s="529">
        <v>700368</v>
      </c>
      <c r="D9" s="529" t="s">
        <v>24</v>
      </c>
      <c r="E9" s="529">
        <v>30</v>
      </c>
      <c r="F9" s="529">
        <v>31.5</v>
      </c>
      <c r="G9" s="529">
        <v>157</v>
      </c>
      <c r="H9" s="529">
        <v>3.05</v>
      </c>
      <c r="I9" s="529">
        <v>100124</v>
      </c>
      <c r="J9" s="529" t="s">
        <v>2672</v>
      </c>
      <c r="K9" s="525">
        <v>109.95</v>
      </c>
      <c r="L9" s="525">
        <v>109.95</v>
      </c>
      <c r="M9" s="525">
        <v>109.95</v>
      </c>
      <c r="N9" s="58">
        <v>32.520000000000003</v>
      </c>
      <c r="O9" s="528">
        <v>1.1153</v>
      </c>
      <c r="P9" s="528">
        <v>36.270000000000003</v>
      </c>
      <c r="R9" s="528">
        <v>36.270000000000003</v>
      </c>
      <c r="S9" s="528">
        <v>0</v>
      </c>
    </row>
    <row r="10" spans="1:20" x14ac:dyDescent="0.3">
      <c r="A10" s="10" t="s">
        <v>2670</v>
      </c>
      <c r="B10" s="582" t="s">
        <v>2676</v>
      </c>
      <c r="C10" s="529">
        <v>700369</v>
      </c>
      <c r="D10" s="529" t="s">
        <v>24</v>
      </c>
      <c r="E10" s="529">
        <v>30</v>
      </c>
      <c r="F10" s="529">
        <v>31.5</v>
      </c>
      <c r="G10" s="529">
        <v>159</v>
      </c>
      <c r="H10" s="529">
        <v>3.02</v>
      </c>
      <c r="I10" s="529">
        <v>100124</v>
      </c>
      <c r="J10" s="529" t="s">
        <v>2672</v>
      </c>
      <c r="K10" s="525">
        <v>117.04</v>
      </c>
      <c r="L10" s="525">
        <v>117.04</v>
      </c>
      <c r="M10" s="525">
        <v>117.04</v>
      </c>
      <c r="N10" s="58">
        <v>34.33</v>
      </c>
      <c r="O10" s="528">
        <v>1.1153</v>
      </c>
      <c r="P10" s="528">
        <v>38.29</v>
      </c>
      <c r="R10" s="528">
        <v>38.29</v>
      </c>
      <c r="S10" s="528">
        <v>0</v>
      </c>
    </row>
    <row r="11" spans="1:20" x14ac:dyDescent="0.3">
      <c r="A11" s="10" t="s">
        <v>2670</v>
      </c>
      <c r="B11" s="582" t="s">
        <v>2677</v>
      </c>
      <c r="C11" s="529">
        <v>700196</v>
      </c>
      <c r="D11" s="529" t="s">
        <v>24</v>
      </c>
      <c r="E11" s="529">
        <v>20</v>
      </c>
      <c r="F11" s="529">
        <v>21.5</v>
      </c>
      <c r="G11" s="529">
        <v>160</v>
      </c>
      <c r="H11" s="529">
        <v>2</v>
      </c>
      <c r="I11" s="529">
        <v>100124</v>
      </c>
      <c r="J11" s="529" t="s">
        <v>2672</v>
      </c>
      <c r="K11" s="525">
        <v>38.979999999999997</v>
      </c>
      <c r="L11" s="525">
        <v>38.979999999999997</v>
      </c>
      <c r="M11" s="525">
        <v>38.979999999999997</v>
      </c>
      <c r="N11" s="58">
        <v>18.7</v>
      </c>
      <c r="O11" s="528">
        <v>1.1153</v>
      </c>
      <c r="P11" s="528">
        <v>20.86</v>
      </c>
      <c r="R11" s="528">
        <v>20.86</v>
      </c>
      <c r="S11" s="528">
        <v>0</v>
      </c>
    </row>
    <row r="12" spans="1:20" x14ac:dyDescent="0.3">
      <c r="A12" s="10" t="s">
        <v>2670</v>
      </c>
      <c r="B12" s="582" t="s">
        <v>2678</v>
      </c>
      <c r="C12" s="529">
        <v>757916</v>
      </c>
      <c r="D12" s="529" t="s">
        <v>24</v>
      </c>
      <c r="E12" s="529">
        <v>20</v>
      </c>
      <c r="F12" s="529">
        <v>21.5</v>
      </c>
      <c r="G12" s="529">
        <v>160</v>
      </c>
      <c r="H12" s="529">
        <v>2</v>
      </c>
      <c r="I12" s="529">
        <v>100124</v>
      </c>
      <c r="J12" s="529" t="s">
        <v>2672</v>
      </c>
      <c r="K12" s="525">
        <v>55.94</v>
      </c>
      <c r="L12" s="525">
        <v>55.94</v>
      </c>
      <c r="M12" s="525">
        <v>55.94</v>
      </c>
      <c r="N12" s="58">
        <v>19.16</v>
      </c>
      <c r="O12" s="528">
        <v>1.1153</v>
      </c>
      <c r="P12" s="528">
        <v>21.37</v>
      </c>
      <c r="R12" s="528">
        <v>21.37</v>
      </c>
      <c r="S12" s="528">
        <v>0</v>
      </c>
    </row>
    <row r="13" spans="1:20" x14ac:dyDescent="0.3">
      <c r="A13" s="10" t="s">
        <v>2670</v>
      </c>
      <c r="B13" s="582" t="s">
        <v>2679</v>
      </c>
      <c r="C13" s="529">
        <v>700375</v>
      </c>
      <c r="D13" s="529" t="s">
        <v>24</v>
      </c>
      <c r="E13" s="529">
        <v>12</v>
      </c>
      <c r="F13" s="529">
        <v>13.5</v>
      </c>
      <c r="G13" s="529">
        <v>64</v>
      </c>
      <c r="H13" s="529">
        <v>3.02</v>
      </c>
      <c r="I13" s="529">
        <v>100124</v>
      </c>
      <c r="J13" s="529" t="s">
        <v>2672</v>
      </c>
      <c r="K13" s="525">
        <v>38.71</v>
      </c>
      <c r="L13" s="525">
        <v>38.71</v>
      </c>
      <c r="M13" s="525">
        <v>38.71</v>
      </c>
      <c r="N13" s="58">
        <v>12.55</v>
      </c>
      <c r="O13" s="528">
        <v>1.1153</v>
      </c>
      <c r="P13" s="528">
        <v>14</v>
      </c>
      <c r="R13" s="528">
        <v>14</v>
      </c>
      <c r="S13" s="528">
        <v>0</v>
      </c>
    </row>
    <row r="14" spans="1:20" x14ac:dyDescent="0.3">
      <c r="A14" s="10" t="s">
        <v>2670</v>
      </c>
      <c r="B14" s="582" t="s">
        <v>2680</v>
      </c>
      <c r="C14" s="529">
        <v>700259</v>
      </c>
      <c r="D14" s="529" t="s">
        <v>24</v>
      </c>
      <c r="E14" s="529">
        <v>30</v>
      </c>
      <c r="F14" s="529">
        <v>31.5</v>
      </c>
      <c r="G14" s="529">
        <v>135</v>
      </c>
      <c r="H14" s="529">
        <v>3.55</v>
      </c>
      <c r="I14" s="529">
        <v>100124</v>
      </c>
      <c r="J14" s="529" t="s">
        <v>2672</v>
      </c>
      <c r="K14" s="525">
        <v>92.05</v>
      </c>
      <c r="L14" s="525">
        <v>92.05</v>
      </c>
      <c r="M14" s="525">
        <v>92.05</v>
      </c>
      <c r="N14" s="58">
        <v>28.05</v>
      </c>
      <c r="O14" s="528">
        <v>1.1153</v>
      </c>
      <c r="P14" s="528">
        <v>31.28</v>
      </c>
      <c r="R14" s="528">
        <v>31.28</v>
      </c>
      <c r="S14" s="528">
        <v>0</v>
      </c>
    </row>
    <row r="15" spans="1:20" s="529" customFormat="1" x14ac:dyDescent="0.3">
      <c r="A15" s="10" t="s">
        <v>2670</v>
      </c>
      <c r="B15" s="582" t="s">
        <v>2681</v>
      </c>
      <c r="C15" s="529">
        <v>700276</v>
      </c>
      <c r="D15" s="529" t="s">
        <v>24</v>
      </c>
      <c r="E15" s="529">
        <v>30</v>
      </c>
      <c r="F15" s="529">
        <v>31.5</v>
      </c>
      <c r="G15" s="529">
        <v>140</v>
      </c>
      <c r="H15" s="529">
        <v>3.43</v>
      </c>
      <c r="I15" s="529">
        <v>100124</v>
      </c>
      <c r="J15" s="529" t="s">
        <v>2672</v>
      </c>
      <c r="K15" s="525">
        <v>90.27</v>
      </c>
      <c r="L15" s="525">
        <v>90.27</v>
      </c>
      <c r="M15" s="525">
        <v>90.27</v>
      </c>
      <c r="N15" s="58">
        <v>29.02</v>
      </c>
      <c r="O15" s="528">
        <v>1.1153</v>
      </c>
      <c r="P15" s="528">
        <v>32.369999999999997</v>
      </c>
      <c r="Q15" s="59"/>
      <c r="R15" s="528">
        <v>32.369999999999997</v>
      </c>
      <c r="S15" s="528">
        <v>0</v>
      </c>
    </row>
    <row r="16" spans="1:20" s="529" customFormat="1" x14ac:dyDescent="0.3">
      <c r="A16" s="10" t="s">
        <v>2670</v>
      </c>
      <c r="B16" s="582" t="s">
        <v>2682</v>
      </c>
      <c r="C16" s="529">
        <v>700373</v>
      </c>
      <c r="D16" s="529" t="s">
        <v>24</v>
      </c>
      <c r="E16" s="529">
        <v>30</v>
      </c>
      <c r="F16" s="529">
        <v>31.5</v>
      </c>
      <c r="G16" s="529">
        <v>157</v>
      </c>
      <c r="H16" s="529">
        <v>3.05</v>
      </c>
      <c r="I16" s="529">
        <v>100124</v>
      </c>
      <c r="J16" s="529" t="s">
        <v>2672</v>
      </c>
      <c r="K16" s="525">
        <v>101.75</v>
      </c>
      <c r="L16" s="525">
        <v>101.75</v>
      </c>
      <c r="M16" s="525">
        <v>101.75</v>
      </c>
      <c r="N16" s="58">
        <v>32.01</v>
      </c>
      <c r="O16" s="528">
        <v>1.1153</v>
      </c>
      <c r="P16" s="528">
        <v>35.700000000000003</v>
      </c>
      <c r="Q16" s="59"/>
      <c r="R16" s="528">
        <v>35.700000000000003</v>
      </c>
      <c r="S16" s="528">
        <v>0</v>
      </c>
    </row>
    <row r="17" spans="1:19" s="529" customFormat="1" x14ac:dyDescent="0.3">
      <c r="A17" s="10" t="s">
        <v>2670</v>
      </c>
      <c r="B17" s="582" t="s">
        <v>2683</v>
      </c>
      <c r="C17" s="529">
        <v>700267</v>
      </c>
      <c r="D17" s="529" t="s">
        <v>24</v>
      </c>
      <c r="E17" s="529">
        <v>30</v>
      </c>
      <c r="F17" s="529">
        <v>31.5</v>
      </c>
      <c r="G17" s="529">
        <v>135</v>
      </c>
      <c r="H17" s="529">
        <v>3.55</v>
      </c>
      <c r="I17" s="529">
        <v>100124</v>
      </c>
      <c r="J17" s="529" t="s">
        <v>2672</v>
      </c>
      <c r="K17" s="525">
        <v>96.61</v>
      </c>
      <c r="L17" s="525">
        <v>96.61</v>
      </c>
      <c r="M17" s="525">
        <v>96.61</v>
      </c>
      <c r="N17" s="58">
        <v>35.57</v>
      </c>
      <c r="O17" s="528">
        <v>1.1153</v>
      </c>
      <c r="P17" s="528">
        <v>39.68</v>
      </c>
      <c r="Q17" s="59"/>
      <c r="R17" s="528">
        <v>39.68</v>
      </c>
      <c r="S17" s="528">
        <v>0</v>
      </c>
    </row>
    <row r="18" spans="1:19" s="529" customFormat="1" x14ac:dyDescent="0.3">
      <c r="A18" s="10" t="s">
        <v>2670</v>
      </c>
      <c r="B18" s="582" t="s">
        <v>2684</v>
      </c>
      <c r="C18" s="529">
        <v>700329</v>
      </c>
      <c r="D18" s="529" t="s">
        <v>24</v>
      </c>
      <c r="E18" s="529">
        <v>31</v>
      </c>
      <c r="F18" s="529">
        <v>33</v>
      </c>
      <c r="G18" s="529">
        <v>140</v>
      </c>
      <c r="H18" s="529">
        <v>3.55</v>
      </c>
      <c r="I18" s="529">
        <v>100124</v>
      </c>
      <c r="J18" s="529" t="s">
        <v>2672</v>
      </c>
      <c r="K18" s="525">
        <v>106.64</v>
      </c>
      <c r="L18" s="525">
        <v>106.64</v>
      </c>
      <c r="M18" s="525">
        <v>106.64</v>
      </c>
      <c r="N18" s="58">
        <v>36.770000000000003</v>
      </c>
      <c r="O18" s="528">
        <v>1.1153</v>
      </c>
      <c r="P18" s="528">
        <v>41.01</v>
      </c>
      <c r="Q18" s="59"/>
      <c r="R18" s="528">
        <v>41.01</v>
      </c>
      <c r="S18" s="528">
        <v>0</v>
      </c>
    </row>
    <row r="19" spans="1:19" s="529" customFormat="1" x14ac:dyDescent="0.3">
      <c r="A19" s="10" t="s">
        <v>2670</v>
      </c>
      <c r="B19" s="582" t="s">
        <v>2685</v>
      </c>
      <c r="C19" s="529" t="s">
        <v>2686</v>
      </c>
      <c r="D19" s="529" t="s">
        <v>24</v>
      </c>
      <c r="E19" s="529">
        <v>36</v>
      </c>
      <c r="F19" s="529">
        <v>37.5</v>
      </c>
      <c r="G19" s="529">
        <v>183</v>
      </c>
      <c r="H19" s="529">
        <v>3.15</v>
      </c>
      <c r="I19" s="529">
        <v>100124</v>
      </c>
      <c r="J19" s="529" t="s">
        <v>2672</v>
      </c>
      <c r="K19" s="525">
        <v>126.46</v>
      </c>
      <c r="L19" s="525">
        <v>126.46</v>
      </c>
      <c r="M19" s="525">
        <v>126.46</v>
      </c>
      <c r="N19" s="58">
        <v>38.049999999999997</v>
      </c>
      <c r="O19" s="528">
        <v>1.1153</v>
      </c>
      <c r="P19" s="528">
        <v>42.43</v>
      </c>
      <c r="Q19" s="59"/>
      <c r="R19" s="528">
        <v>42.43</v>
      </c>
      <c r="S19" s="528">
        <v>0</v>
      </c>
    </row>
    <row r="20" spans="1:19" s="529" customFormat="1" x14ac:dyDescent="0.3">
      <c r="A20" s="10" t="s">
        <v>2670</v>
      </c>
      <c r="B20" s="582" t="s">
        <v>2687</v>
      </c>
      <c r="C20" s="529" t="s">
        <v>2688</v>
      </c>
      <c r="D20" s="529" t="s">
        <v>24</v>
      </c>
      <c r="E20" s="529">
        <v>18</v>
      </c>
      <c r="F20" s="529">
        <v>20.5</v>
      </c>
      <c r="G20" s="529">
        <v>97</v>
      </c>
      <c r="H20" s="529">
        <v>3.15</v>
      </c>
      <c r="I20" s="529">
        <v>100124</v>
      </c>
      <c r="J20" s="529" t="s">
        <v>2672</v>
      </c>
      <c r="K20" s="525">
        <v>59.09</v>
      </c>
      <c r="L20" s="525">
        <v>59.09</v>
      </c>
      <c r="M20" s="525">
        <v>59.09</v>
      </c>
      <c r="N20" s="58">
        <v>20.079999999999998</v>
      </c>
      <c r="O20" s="528">
        <v>1.1153</v>
      </c>
      <c r="P20" s="528">
        <v>22.4</v>
      </c>
      <c r="Q20" s="59"/>
      <c r="R20" s="528">
        <v>22.4</v>
      </c>
      <c r="S20" s="528">
        <v>0</v>
      </c>
    </row>
    <row r="21" spans="1:19" s="529" customFormat="1" x14ac:dyDescent="0.3">
      <c r="A21" s="10" t="s">
        <v>2670</v>
      </c>
      <c r="B21" s="582" t="s">
        <v>2689</v>
      </c>
      <c r="C21" s="529">
        <v>700339</v>
      </c>
      <c r="D21" s="529" t="s">
        <v>24</v>
      </c>
      <c r="E21" s="529">
        <v>19</v>
      </c>
      <c r="F21" s="529">
        <v>20.5</v>
      </c>
      <c r="G21" s="529">
        <v>97</v>
      </c>
      <c r="H21" s="529">
        <v>3.13</v>
      </c>
      <c r="I21" s="529">
        <v>100124</v>
      </c>
      <c r="J21" s="529" t="s">
        <v>2672</v>
      </c>
      <c r="K21" s="525">
        <v>63.65</v>
      </c>
      <c r="L21" s="525">
        <v>63.65</v>
      </c>
      <c r="M21" s="525">
        <v>63.65</v>
      </c>
      <c r="N21" s="58">
        <v>25.53</v>
      </c>
      <c r="O21" s="528">
        <v>1.1153</v>
      </c>
      <c r="P21" s="528">
        <v>28.47</v>
      </c>
      <c r="Q21" s="59"/>
      <c r="R21" s="528">
        <v>28.47</v>
      </c>
      <c r="S21" s="528">
        <v>0</v>
      </c>
    </row>
    <row r="22" spans="1:19" s="529" customFormat="1" x14ac:dyDescent="0.3">
      <c r="A22" s="10" t="s">
        <v>2670</v>
      </c>
      <c r="B22" s="582" t="s">
        <v>2690</v>
      </c>
      <c r="C22" s="529">
        <v>700304</v>
      </c>
      <c r="D22" s="529" t="s">
        <v>24</v>
      </c>
      <c r="E22" s="529">
        <v>30</v>
      </c>
      <c r="F22" s="529">
        <v>31.5</v>
      </c>
      <c r="G22" s="529">
        <v>182</v>
      </c>
      <c r="H22" s="529">
        <v>2.64</v>
      </c>
      <c r="I22" s="529">
        <v>100124</v>
      </c>
      <c r="J22" s="529" t="s">
        <v>2672</v>
      </c>
      <c r="K22" s="525">
        <v>94.77</v>
      </c>
      <c r="L22" s="525">
        <v>94.77</v>
      </c>
      <c r="M22" s="525">
        <v>94.77</v>
      </c>
      <c r="N22" s="58">
        <v>34.020000000000003</v>
      </c>
      <c r="O22" s="528">
        <v>1.1153</v>
      </c>
      <c r="P22" s="528">
        <v>37.94</v>
      </c>
      <c r="Q22" s="59"/>
      <c r="R22" s="528">
        <v>37.94</v>
      </c>
      <c r="S22" s="528">
        <v>0</v>
      </c>
    </row>
    <row r="23" spans="1:19" s="529" customFormat="1" x14ac:dyDescent="0.3">
      <c r="A23" s="10" t="s">
        <v>2670</v>
      </c>
      <c r="B23" s="582" t="s">
        <v>2691</v>
      </c>
      <c r="C23" s="529">
        <v>700305</v>
      </c>
      <c r="D23" s="529" t="s">
        <v>24</v>
      </c>
      <c r="E23" s="529">
        <v>30</v>
      </c>
      <c r="F23" s="529">
        <v>31.5</v>
      </c>
      <c r="G23" s="529">
        <v>410</v>
      </c>
      <c r="H23" s="529">
        <v>1.17</v>
      </c>
      <c r="I23" s="529">
        <v>100124</v>
      </c>
      <c r="J23" s="529" t="s">
        <v>2672</v>
      </c>
      <c r="K23" s="525">
        <v>99.51</v>
      </c>
      <c r="L23" s="525">
        <v>99.51</v>
      </c>
      <c r="M23" s="525">
        <v>99.51</v>
      </c>
      <c r="N23" s="58">
        <v>34.159999999999997</v>
      </c>
      <c r="O23" s="528">
        <v>1.1153</v>
      </c>
      <c r="P23" s="528">
        <v>38.1</v>
      </c>
      <c r="Q23" s="59"/>
      <c r="R23" s="528">
        <v>38.1</v>
      </c>
      <c r="S23" s="528">
        <v>0</v>
      </c>
    </row>
    <row r="24" spans="1:19" s="529" customFormat="1" x14ac:dyDescent="0.3">
      <c r="A24" s="10" t="s">
        <v>2670</v>
      </c>
      <c r="B24" s="582" t="s">
        <v>2692</v>
      </c>
      <c r="C24" s="529">
        <v>700306</v>
      </c>
      <c r="D24" s="529" t="s">
        <v>24</v>
      </c>
      <c r="E24" s="529">
        <v>30</v>
      </c>
      <c r="F24" s="529">
        <v>31.5</v>
      </c>
      <c r="G24" s="529">
        <v>209</v>
      </c>
      <c r="H24" s="529">
        <v>2.29</v>
      </c>
      <c r="I24" s="529">
        <v>100124</v>
      </c>
      <c r="J24" s="529" t="s">
        <v>2672</v>
      </c>
      <c r="K24" s="525">
        <v>115.29</v>
      </c>
      <c r="L24" s="525">
        <v>115.29</v>
      </c>
      <c r="M24" s="525">
        <v>115.29</v>
      </c>
      <c r="N24" s="58">
        <v>33.520000000000003</v>
      </c>
      <c r="O24" s="528">
        <v>1.1153</v>
      </c>
      <c r="P24" s="528">
        <v>37.39</v>
      </c>
      <c r="Q24" s="59"/>
      <c r="R24" s="528">
        <v>37.39</v>
      </c>
      <c r="S24" s="528">
        <v>0</v>
      </c>
    </row>
    <row r="25" spans="1:19" s="529" customFormat="1" x14ac:dyDescent="0.3">
      <c r="A25" s="10"/>
      <c r="B25" s="582"/>
      <c r="C25" s="10"/>
      <c r="N25" s="58"/>
      <c r="O25" s="528"/>
      <c r="P25" s="528"/>
      <c r="Q25" s="59"/>
      <c r="R25" s="528"/>
      <c r="S25" s="528"/>
    </row>
  </sheetData>
  <protectedRanges>
    <protectedRange password="8F60" sqref="S6" name="Calculations_40"/>
  </protectedRanges>
  <conditionalFormatting sqref="C4:C6">
    <cfRule type="duplicateValues" dxfId="87" priority="3"/>
  </conditionalFormatting>
  <conditionalFormatting sqref="D4:D6">
    <cfRule type="duplicateValues" dxfId="86" priority="4"/>
  </conditionalFormatting>
  <conditionalFormatting sqref="D1:D3">
    <cfRule type="duplicateValues" dxfId="85" priority="1"/>
  </conditionalFormatting>
  <conditionalFormatting sqref="E1:E3">
    <cfRule type="duplicateValues" dxfId="84" priority="2"/>
  </conditionalFormatting>
  <printOptions horizontalCentered="1"/>
  <pageMargins left="0" right="0" top="0.75" bottom="0.75" header="0.3" footer="0.3"/>
  <pageSetup scale="87" orientation="landscape" r:id="rId1"/>
  <colBreaks count="1" manualBreakCount="1">
    <brk id="10" max="25" man="1"/>
  </colBreaks>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tabColor rgb="FF7030A0"/>
  </sheetPr>
  <dimension ref="A1:T25"/>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0.44140625" style="10" customWidth="1"/>
    <col min="2" max="2" width="20.33203125" style="10" customWidth="1"/>
    <col min="3" max="3" width="27.44140625" style="10" bestFit="1" customWidth="1"/>
    <col min="4" max="4" width="10.33203125" style="529" bestFit="1" customWidth="1"/>
    <col min="5" max="6" width="10.44140625" style="529" bestFit="1" customWidth="1"/>
    <col min="7" max="7" width="8.5546875" style="529" bestFit="1" customWidth="1"/>
    <col min="8" max="8" width="7.5546875" style="529" bestFit="1" customWidth="1"/>
    <col min="9" max="9" width="9.44140625" style="529" bestFit="1" customWidth="1"/>
    <col min="10" max="10" width="22" style="529" bestFit="1" customWidth="1"/>
    <col min="11" max="11" width="20.6640625" style="204" customWidth="1"/>
    <col min="12" max="12" width="21.6640625" style="529" customWidth="1"/>
    <col min="13" max="13" width="20.6640625" style="529" customWidth="1"/>
    <col min="14" max="14" width="10.44140625" style="58" bestFit="1" customWidth="1"/>
    <col min="15" max="15" width="9.5546875" style="77" bestFit="1" customWidth="1"/>
    <col min="16" max="16" width="8.6640625" style="528" bestFit="1" customWidth="1"/>
    <col min="17" max="17" width="5.6640625" style="59" customWidth="1"/>
    <col min="18" max="18" width="16.109375" style="528" bestFit="1" customWidth="1"/>
    <col min="19" max="19" width="15.88671875" style="528" bestFit="1" customWidth="1"/>
    <col min="20" max="20" width="6.5546875" style="529" bestFit="1" customWidth="1"/>
    <col min="21" max="16384" width="9.33203125" style="10"/>
  </cols>
  <sheetData>
    <row r="1" spans="1:20" s="3" customFormat="1" x14ac:dyDescent="0.3">
      <c r="A1" s="1"/>
      <c r="B1" s="2" t="s">
        <v>42</v>
      </c>
      <c r="C1" s="2"/>
      <c r="D1" s="2"/>
      <c r="E1" s="26"/>
      <c r="F1" s="26"/>
      <c r="G1" s="26"/>
      <c r="H1" s="26"/>
      <c r="I1" s="26"/>
      <c r="J1" s="26"/>
      <c r="K1" s="222"/>
      <c r="L1" s="26"/>
      <c r="M1" s="26"/>
      <c r="N1" s="27"/>
      <c r="O1" s="634"/>
      <c r="P1" s="28"/>
      <c r="Q1" s="29"/>
      <c r="R1" s="30"/>
      <c r="S1" s="31"/>
      <c r="T1" s="32"/>
    </row>
    <row r="2" spans="1:20" s="3" customFormat="1" x14ac:dyDescent="0.3">
      <c r="A2" s="4"/>
      <c r="B2" s="5" t="s">
        <v>41</v>
      </c>
      <c r="C2" s="5"/>
      <c r="D2" s="5"/>
      <c r="E2" s="33"/>
      <c r="F2" s="34"/>
      <c r="G2" s="34"/>
      <c r="H2" s="34"/>
      <c r="I2" s="34"/>
      <c r="J2" s="34"/>
      <c r="K2" s="223"/>
      <c r="L2" s="34"/>
      <c r="M2" s="34"/>
      <c r="N2" s="35"/>
      <c r="O2" s="635"/>
      <c r="P2" s="36"/>
      <c r="Q2" s="37"/>
      <c r="R2" s="38"/>
      <c r="S2" s="39"/>
      <c r="T2" s="40"/>
    </row>
    <row r="3" spans="1:20" s="3" customFormat="1" x14ac:dyDescent="0.3">
      <c r="A3" s="4"/>
      <c r="B3" s="6" t="s">
        <v>0</v>
      </c>
      <c r="C3" s="6"/>
      <c r="D3" s="6"/>
      <c r="E3" s="41"/>
      <c r="F3" s="42"/>
      <c r="G3" s="42"/>
      <c r="H3" s="42"/>
      <c r="I3" s="42"/>
      <c r="J3" s="42"/>
      <c r="K3" s="224"/>
      <c r="L3" s="42"/>
      <c r="M3" s="42"/>
      <c r="N3" s="43"/>
      <c r="O3" s="636"/>
      <c r="P3" s="44"/>
      <c r="Q3" s="45"/>
      <c r="R3" s="46"/>
      <c r="S3" s="39"/>
      <c r="T3" s="40"/>
    </row>
    <row r="4" spans="1:20" s="3" customFormat="1" ht="14.4" thickBot="1" x14ac:dyDescent="0.35">
      <c r="A4" s="4"/>
      <c r="B4" s="6"/>
      <c r="C4" s="6"/>
      <c r="D4" s="41"/>
      <c r="E4" s="42"/>
      <c r="F4" s="42"/>
      <c r="G4" s="42"/>
      <c r="H4" s="42"/>
      <c r="I4" s="42"/>
      <c r="J4" s="42"/>
      <c r="K4" s="224"/>
      <c r="L4" s="42"/>
      <c r="M4" s="42"/>
      <c r="N4" s="43"/>
      <c r="O4" s="636"/>
      <c r="P4" s="44"/>
      <c r="Q4" s="45"/>
      <c r="R4" s="46"/>
      <c r="S4" s="39"/>
      <c r="T4" s="40"/>
    </row>
    <row r="5" spans="1:20" ht="15.75" customHeight="1" thickBot="1" x14ac:dyDescent="0.35">
      <c r="A5" s="7"/>
      <c r="B5" s="8"/>
      <c r="C5" s="9" t="s">
        <v>1</v>
      </c>
      <c r="D5" s="47"/>
      <c r="E5" s="48"/>
      <c r="F5" s="48"/>
      <c r="G5" s="48"/>
      <c r="H5" s="48"/>
      <c r="I5" s="48"/>
      <c r="J5" s="49"/>
      <c r="K5" s="225"/>
      <c r="L5" s="49"/>
      <c r="M5" s="49"/>
      <c r="N5" s="50"/>
      <c r="O5" s="637"/>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686" t="s">
        <v>12</v>
      </c>
      <c r="P6" s="20" t="s">
        <v>13</v>
      </c>
      <c r="Q6" s="19"/>
      <c r="R6" s="20" t="s">
        <v>16</v>
      </c>
      <c r="S6" s="22" t="s">
        <v>17</v>
      </c>
      <c r="T6" s="15" t="s">
        <v>7</v>
      </c>
    </row>
    <row r="7" spans="1:20" x14ac:dyDescent="0.3">
      <c r="A7" s="10" t="s">
        <v>2693</v>
      </c>
      <c r="B7" s="10" t="s">
        <v>2694</v>
      </c>
      <c r="C7" s="10" t="s">
        <v>2695</v>
      </c>
      <c r="D7" s="529" t="s">
        <v>24</v>
      </c>
      <c r="E7" s="60">
        <v>24</v>
      </c>
      <c r="F7" s="60">
        <v>25</v>
      </c>
      <c r="G7" s="529">
        <v>80</v>
      </c>
      <c r="H7" s="529">
        <v>4.8</v>
      </c>
      <c r="I7" s="529">
        <v>110244</v>
      </c>
      <c r="J7" s="529" t="s">
        <v>2696</v>
      </c>
      <c r="K7" s="204">
        <v>50.23</v>
      </c>
      <c r="N7" s="58">
        <v>10</v>
      </c>
      <c r="O7" s="77">
        <v>1.6629</v>
      </c>
      <c r="P7" s="528">
        <v>16.63</v>
      </c>
      <c r="R7" s="528">
        <v>16.63</v>
      </c>
    </row>
    <row r="8" spans="1:20" x14ac:dyDescent="0.3">
      <c r="A8" s="10" t="s">
        <v>2693</v>
      </c>
      <c r="B8" s="10" t="s">
        <v>2697</v>
      </c>
      <c r="C8" s="10" t="s">
        <v>2698</v>
      </c>
      <c r="D8" s="529" t="s">
        <v>24</v>
      </c>
      <c r="E8" s="60">
        <v>24.5</v>
      </c>
      <c r="F8" s="60">
        <v>25.5</v>
      </c>
      <c r="G8" s="529">
        <v>80</v>
      </c>
      <c r="H8" s="529">
        <v>4.9000000000000004</v>
      </c>
      <c r="I8" s="529">
        <v>110244</v>
      </c>
      <c r="J8" s="529" t="s">
        <v>2696</v>
      </c>
      <c r="K8" s="204">
        <v>52.17</v>
      </c>
      <c r="N8" s="58">
        <v>9.24</v>
      </c>
      <c r="O8" s="77">
        <v>1.6629</v>
      </c>
      <c r="P8" s="528">
        <v>15.37</v>
      </c>
      <c r="R8" s="528">
        <v>15.37</v>
      </c>
    </row>
    <row r="9" spans="1:20" x14ac:dyDescent="0.3">
      <c r="A9" s="10" t="s">
        <v>2693</v>
      </c>
      <c r="B9" s="10" t="s">
        <v>2699</v>
      </c>
      <c r="C9" s="10" t="s">
        <v>2700</v>
      </c>
      <c r="D9" s="529" t="s">
        <v>24</v>
      </c>
      <c r="E9" s="60">
        <v>14.7</v>
      </c>
      <c r="F9" s="60">
        <v>15.7</v>
      </c>
      <c r="G9" s="529">
        <v>48</v>
      </c>
      <c r="H9" s="529">
        <v>4.9000000000000004</v>
      </c>
      <c r="I9" s="529">
        <v>110244</v>
      </c>
      <c r="J9" s="529" t="s">
        <v>2696</v>
      </c>
      <c r="K9" s="204">
        <v>42.14</v>
      </c>
      <c r="N9" s="58">
        <v>6</v>
      </c>
      <c r="O9" s="77">
        <v>1.6629</v>
      </c>
      <c r="P9" s="528">
        <v>9.98</v>
      </c>
      <c r="R9" s="528">
        <v>9.98</v>
      </c>
    </row>
    <row r="10" spans="1:20" x14ac:dyDescent="0.3">
      <c r="A10" s="10" t="s">
        <v>2693</v>
      </c>
      <c r="B10" s="10" t="s">
        <v>2701</v>
      </c>
      <c r="C10" s="10" t="s">
        <v>2702</v>
      </c>
      <c r="D10" s="529" t="s">
        <v>24</v>
      </c>
      <c r="E10" s="60">
        <v>14.7</v>
      </c>
      <c r="F10" s="60">
        <v>15.7</v>
      </c>
      <c r="G10" s="529">
        <v>48</v>
      </c>
      <c r="H10" s="529">
        <v>4.9000000000000004</v>
      </c>
      <c r="I10" s="529">
        <v>110244</v>
      </c>
      <c r="J10" s="529" t="s">
        <v>2696</v>
      </c>
      <c r="K10" s="204">
        <v>38.78</v>
      </c>
      <c r="N10" s="58">
        <v>6</v>
      </c>
      <c r="O10" s="77">
        <v>1.6629</v>
      </c>
      <c r="P10" s="528">
        <v>9.98</v>
      </c>
      <c r="R10" s="528">
        <v>9.98</v>
      </c>
    </row>
    <row r="11" spans="1:20" x14ac:dyDescent="0.3">
      <c r="A11" s="10" t="s">
        <v>2693</v>
      </c>
      <c r="B11" s="10" t="s">
        <v>2703</v>
      </c>
      <c r="C11" s="10" t="s">
        <v>2704</v>
      </c>
      <c r="D11" s="529" t="s">
        <v>24</v>
      </c>
      <c r="E11" s="60">
        <v>15</v>
      </c>
      <c r="F11" s="60">
        <v>16</v>
      </c>
      <c r="G11" s="529">
        <v>48</v>
      </c>
      <c r="H11" s="557">
        <v>5</v>
      </c>
      <c r="I11" s="529">
        <v>110244</v>
      </c>
      <c r="J11" s="529" t="s">
        <v>2696</v>
      </c>
      <c r="K11" s="204">
        <v>43.79</v>
      </c>
      <c r="N11" s="58">
        <v>5.55</v>
      </c>
      <c r="O11" s="77">
        <v>1.6629</v>
      </c>
      <c r="P11" s="528">
        <v>9.23</v>
      </c>
      <c r="R11" s="528">
        <v>9.23</v>
      </c>
    </row>
    <row r="12" spans="1:20" x14ac:dyDescent="0.3">
      <c r="A12" s="10" t="s">
        <v>2693</v>
      </c>
      <c r="B12" s="10" t="s">
        <v>2705</v>
      </c>
      <c r="C12" s="10" t="s">
        <v>2706</v>
      </c>
      <c r="D12" s="529" t="s">
        <v>24</v>
      </c>
      <c r="E12" s="60">
        <v>15</v>
      </c>
      <c r="F12" s="60">
        <v>16</v>
      </c>
      <c r="G12" s="529">
        <v>48</v>
      </c>
      <c r="H12" s="557">
        <v>5</v>
      </c>
      <c r="I12" s="529">
        <v>110244</v>
      </c>
      <c r="J12" s="529" t="s">
        <v>2696</v>
      </c>
      <c r="K12" s="204">
        <v>40.43</v>
      </c>
      <c r="N12" s="58">
        <v>5.55</v>
      </c>
      <c r="O12" s="77">
        <v>1.6629</v>
      </c>
      <c r="P12" s="528">
        <v>9.23</v>
      </c>
      <c r="R12" s="528">
        <v>9.23</v>
      </c>
    </row>
    <row r="13" spans="1:20" x14ac:dyDescent="0.3">
      <c r="A13" s="10" t="s">
        <v>2693</v>
      </c>
      <c r="B13" s="10" t="s">
        <v>2707</v>
      </c>
      <c r="C13" s="10" t="s">
        <v>2708</v>
      </c>
      <c r="D13" s="529" t="s">
        <v>24</v>
      </c>
      <c r="E13" s="529">
        <v>13.78</v>
      </c>
      <c r="F13" s="529">
        <v>14.78</v>
      </c>
      <c r="G13" s="529">
        <v>45</v>
      </c>
      <c r="H13" s="529">
        <v>4.9000000000000004</v>
      </c>
      <c r="I13" s="529">
        <v>110244</v>
      </c>
      <c r="J13" s="529" t="s">
        <v>2696</v>
      </c>
      <c r="K13" s="204">
        <v>38.61</v>
      </c>
      <c r="N13" s="58">
        <v>5.63</v>
      </c>
      <c r="O13" s="77">
        <v>1.6629</v>
      </c>
      <c r="P13" s="528">
        <v>9.36</v>
      </c>
      <c r="R13" s="528">
        <v>9.36</v>
      </c>
    </row>
    <row r="14" spans="1:20" x14ac:dyDescent="0.3">
      <c r="A14" s="10" t="s">
        <v>2693</v>
      </c>
      <c r="B14" s="10" t="s">
        <v>2709</v>
      </c>
      <c r="C14" s="10" t="s">
        <v>2710</v>
      </c>
      <c r="D14" s="529" t="s">
        <v>24</v>
      </c>
      <c r="E14" s="529">
        <v>13.78</v>
      </c>
      <c r="F14" s="529">
        <v>14.78</v>
      </c>
      <c r="G14" s="529">
        <v>45</v>
      </c>
      <c r="H14" s="529">
        <v>4.9000000000000004</v>
      </c>
      <c r="I14" s="529">
        <v>110244</v>
      </c>
      <c r="J14" s="529" t="s">
        <v>2696</v>
      </c>
      <c r="K14" s="204">
        <v>35.46</v>
      </c>
      <c r="N14" s="58">
        <v>5.63</v>
      </c>
      <c r="O14" s="77">
        <v>1.6629</v>
      </c>
      <c r="P14" s="528">
        <v>9.36</v>
      </c>
      <c r="R14" s="528">
        <v>9.36</v>
      </c>
    </row>
    <row r="15" spans="1:20" x14ac:dyDescent="0.3">
      <c r="A15" s="10" t="s">
        <v>2693</v>
      </c>
      <c r="B15" s="10" t="s">
        <v>2711</v>
      </c>
      <c r="C15" s="10" t="s">
        <v>2712</v>
      </c>
      <c r="D15" s="529" t="s">
        <v>24</v>
      </c>
      <c r="E15" s="529">
        <v>14.06</v>
      </c>
      <c r="F15" s="529">
        <v>15.06</v>
      </c>
      <c r="G15" s="529">
        <v>45</v>
      </c>
      <c r="H15" s="557">
        <v>5</v>
      </c>
      <c r="I15" s="529">
        <v>110244</v>
      </c>
      <c r="J15" s="529" t="s">
        <v>2696</v>
      </c>
      <c r="K15" s="204">
        <v>40.15</v>
      </c>
      <c r="N15" s="58">
        <v>5.2</v>
      </c>
      <c r="O15" s="77">
        <v>1.6629</v>
      </c>
      <c r="P15" s="528">
        <v>8.65</v>
      </c>
      <c r="R15" s="528">
        <v>8.65</v>
      </c>
    </row>
    <row r="16" spans="1:20" x14ac:dyDescent="0.3">
      <c r="A16" s="10" t="s">
        <v>2693</v>
      </c>
      <c r="B16" s="10" t="s">
        <v>2713</v>
      </c>
      <c r="C16" s="10" t="s">
        <v>2714</v>
      </c>
      <c r="D16" s="529" t="s">
        <v>24</v>
      </c>
      <c r="E16" s="529">
        <v>14.06</v>
      </c>
      <c r="F16" s="529">
        <v>15.06</v>
      </c>
      <c r="G16" s="529">
        <v>45</v>
      </c>
      <c r="H16" s="557">
        <v>5</v>
      </c>
      <c r="I16" s="529">
        <v>110244</v>
      </c>
      <c r="J16" s="529" t="s">
        <v>2696</v>
      </c>
      <c r="K16" s="204">
        <v>37</v>
      </c>
      <c r="N16" s="58">
        <v>5.2</v>
      </c>
      <c r="O16" s="77">
        <v>1.6629</v>
      </c>
      <c r="P16" s="528">
        <v>8.65</v>
      </c>
      <c r="R16" s="528">
        <v>8.65</v>
      </c>
    </row>
    <row r="17" spans="1:18" x14ac:dyDescent="0.3">
      <c r="A17" s="10" t="s">
        <v>2693</v>
      </c>
      <c r="B17" s="10" t="s">
        <v>2715</v>
      </c>
      <c r="C17" s="10" t="s">
        <v>2716</v>
      </c>
      <c r="D17" s="529" t="s">
        <v>24</v>
      </c>
      <c r="E17" s="60">
        <v>18</v>
      </c>
      <c r="F17" s="60">
        <v>19</v>
      </c>
      <c r="G17" s="529">
        <v>80</v>
      </c>
      <c r="H17" s="529">
        <v>3.6</v>
      </c>
      <c r="I17" s="529">
        <v>110244</v>
      </c>
      <c r="J17" s="529" t="s">
        <v>2696</v>
      </c>
      <c r="K17" s="204">
        <v>43.67</v>
      </c>
      <c r="N17" s="58">
        <v>3.65</v>
      </c>
      <c r="O17" s="77">
        <v>1.6629</v>
      </c>
      <c r="P17" s="528">
        <v>6.07</v>
      </c>
      <c r="R17" s="528">
        <v>6.07</v>
      </c>
    </row>
    <row r="18" spans="1:18" x14ac:dyDescent="0.3">
      <c r="A18" s="10" t="s">
        <v>2693</v>
      </c>
      <c r="B18" s="10" t="s">
        <v>2717</v>
      </c>
      <c r="C18" s="10" t="s">
        <v>2718</v>
      </c>
      <c r="D18" s="529" t="s">
        <v>24</v>
      </c>
      <c r="E18" s="60">
        <v>10.8</v>
      </c>
      <c r="F18" s="60">
        <v>11.8</v>
      </c>
      <c r="G18" s="529">
        <v>48</v>
      </c>
      <c r="H18" s="529">
        <v>3.6</v>
      </c>
      <c r="I18" s="529">
        <v>110244</v>
      </c>
      <c r="J18" s="529" t="s">
        <v>2696</v>
      </c>
      <c r="K18" s="204">
        <v>34.69</v>
      </c>
      <c r="N18" s="58">
        <v>2.1</v>
      </c>
      <c r="O18" s="77">
        <v>1.6629</v>
      </c>
      <c r="P18" s="528">
        <v>3.49</v>
      </c>
      <c r="R18" s="528">
        <v>3.49</v>
      </c>
    </row>
    <row r="19" spans="1:18" x14ac:dyDescent="0.3">
      <c r="A19" s="10" t="s">
        <v>2693</v>
      </c>
      <c r="B19" s="10" t="s">
        <v>2719</v>
      </c>
      <c r="C19" s="10" t="s">
        <v>2720</v>
      </c>
      <c r="D19" s="529" t="s">
        <v>24</v>
      </c>
      <c r="E19" s="529">
        <v>9.68</v>
      </c>
      <c r="F19" s="529">
        <v>10.68</v>
      </c>
      <c r="G19" s="529">
        <v>72</v>
      </c>
      <c r="H19" s="529">
        <v>2.15</v>
      </c>
      <c r="I19" s="529">
        <v>110254</v>
      </c>
      <c r="J19" s="529" t="s">
        <v>2721</v>
      </c>
      <c r="K19" s="204">
        <v>39.770000000000003</v>
      </c>
      <c r="N19" s="58">
        <v>4.5</v>
      </c>
      <c r="O19" s="77">
        <v>1.6368</v>
      </c>
      <c r="P19" s="528">
        <v>7.37</v>
      </c>
      <c r="R19" s="528">
        <v>7.37</v>
      </c>
    </row>
    <row r="20" spans="1:18" x14ac:dyDescent="0.3">
      <c r="A20" s="10" t="s">
        <v>2693</v>
      </c>
      <c r="B20" s="10" t="s">
        <v>2451</v>
      </c>
      <c r="C20" s="10" t="s">
        <v>2722</v>
      </c>
      <c r="D20" s="529" t="s">
        <v>24</v>
      </c>
      <c r="E20" s="529">
        <v>12.83</v>
      </c>
      <c r="F20" s="529">
        <v>13.83</v>
      </c>
      <c r="G20" s="529">
        <v>54</v>
      </c>
      <c r="H20" s="529">
        <v>3.8</v>
      </c>
      <c r="I20" s="529">
        <v>100036</v>
      </c>
      <c r="J20" s="529" t="s">
        <v>2723</v>
      </c>
      <c r="K20" s="204">
        <v>47.77</v>
      </c>
      <c r="N20" s="58">
        <v>6.75</v>
      </c>
      <c r="O20" s="77">
        <v>1.6368</v>
      </c>
      <c r="P20" s="528">
        <v>11.05</v>
      </c>
      <c r="R20" s="528">
        <v>11.05</v>
      </c>
    </row>
    <row r="21" spans="1:18" x14ac:dyDescent="0.3">
      <c r="A21" s="10" t="s">
        <v>2693</v>
      </c>
      <c r="B21" s="10" t="s">
        <v>2724</v>
      </c>
      <c r="C21" s="3">
        <v>850</v>
      </c>
      <c r="D21" s="529" t="s">
        <v>24</v>
      </c>
      <c r="E21" s="60">
        <v>30</v>
      </c>
      <c r="F21" s="60">
        <v>31</v>
      </c>
      <c r="G21" s="529">
        <v>60</v>
      </c>
      <c r="H21" s="557">
        <v>8</v>
      </c>
      <c r="I21" s="529">
        <v>100036</v>
      </c>
      <c r="J21" s="529" t="s">
        <v>2723</v>
      </c>
      <c r="K21" s="204">
        <v>51.28</v>
      </c>
      <c r="N21" s="58">
        <v>5.63</v>
      </c>
      <c r="O21" s="77">
        <v>1.6368</v>
      </c>
      <c r="P21" s="528">
        <v>9.2200000000000006</v>
      </c>
      <c r="R21" s="528">
        <v>9.2200000000000006</v>
      </c>
    </row>
    <row r="22" spans="1:18" x14ac:dyDescent="0.3">
      <c r="I22" s="529">
        <v>110254</v>
      </c>
      <c r="J22" s="529" t="s">
        <v>2721</v>
      </c>
      <c r="N22" s="58">
        <v>1.87</v>
      </c>
      <c r="O22" s="77">
        <v>1.6368</v>
      </c>
      <c r="P22" s="528">
        <v>3.06</v>
      </c>
      <c r="R22" s="528">
        <v>3.06</v>
      </c>
    </row>
    <row r="23" spans="1:18" x14ac:dyDescent="0.3">
      <c r="A23" s="10" t="s">
        <v>2693</v>
      </c>
      <c r="B23" s="10" t="s">
        <v>2725</v>
      </c>
      <c r="C23" s="10" t="s">
        <v>2726</v>
      </c>
      <c r="D23" s="529" t="s">
        <v>24</v>
      </c>
      <c r="E23" s="529">
        <v>22.5</v>
      </c>
      <c r="F23" s="529">
        <v>23.5</v>
      </c>
      <c r="G23" s="529">
        <v>45</v>
      </c>
      <c r="H23" s="529">
        <v>8</v>
      </c>
      <c r="I23" s="529">
        <v>100036</v>
      </c>
      <c r="J23" s="529" t="s">
        <v>2723</v>
      </c>
      <c r="K23" s="204">
        <v>45.22</v>
      </c>
      <c r="N23" s="58">
        <v>4.22</v>
      </c>
      <c r="O23" s="77">
        <v>1.6368</v>
      </c>
      <c r="P23" s="528">
        <v>6.91</v>
      </c>
      <c r="R23" s="528">
        <v>6.91</v>
      </c>
    </row>
    <row r="24" spans="1:18" x14ac:dyDescent="0.3">
      <c r="I24" s="529">
        <v>110254</v>
      </c>
      <c r="J24" s="529" t="s">
        <v>2721</v>
      </c>
      <c r="N24" s="58">
        <v>1.41</v>
      </c>
      <c r="O24" s="77">
        <v>1.6368</v>
      </c>
      <c r="P24" s="528">
        <v>2.31</v>
      </c>
      <c r="R24" s="528">
        <v>2.31</v>
      </c>
    </row>
    <row r="25" spans="1:18" x14ac:dyDescent="0.3">
      <c r="A25" s="10" t="s">
        <v>2693</v>
      </c>
      <c r="B25" s="10" t="s">
        <v>1741</v>
      </c>
      <c r="C25" s="10" t="s">
        <v>2727</v>
      </c>
      <c r="D25" s="529" t="s">
        <v>24</v>
      </c>
      <c r="E25" s="529">
        <v>12.6</v>
      </c>
      <c r="F25" s="529">
        <v>13.6</v>
      </c>
      <c r="G25" s="529">
        <v>48</v>
      </c>
      <c r="H25" s="529">
        <v>4.2</v>
      </c>
      <c r="I25" s="529">
        <v>110254</v>
      </c>
      <c r="J25" s="529" t="s">
        <v>2721</v>
      </c>
      <c r="K25" s="204">
        <v>36.700000000000003</v>
      </c>
      <c r="N25" s="58">
        <v>6</v>
      </c>
      <c r="O25" s="77">
        <v>1.6368</v>
      </c>
      <c r="P25" s="528">
        <v>9.82</v>
      </c>
      <c r="R25" s="528">
        <v>9.82</v>
      </c>
    </row>
  </sheetData>
  <protectedRanges>
    <protectedRange password="8F60" sqref="S6" name="Calculations_40"/>
  </protectedRanges>
  <conditionalFormatting sqref="C4:C6">
    <cfRule type="duplicateValues" dxfId="83" priority="3"/>
  </conditionalFormatting>
  <conditionalFormatting sqref="D4:D6">
    <cfRule type="duplicateValues" dxfId="82" priority="4"/>
  </conditionalFormatting>
  <conditionalFormatting sqref="D1:D3">
    <cfRule type="duplicateValues" dxfId="81" priority="1"/>
  </conditionalFormatting>
  <conditionalFormatting sqref="E1:E3">
    <cfRule type="duplicateValues" dxfId="80" priority="2"/>
  </conditionalFormatting>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tabColor rgb="FFC00000"/>
    <pageSetUpPr fitToPage="1"/>
  </sheetPr>
  <dimension ref="A1:AA62"/>
  <sheetViews>
    <sheetView zoomScale="98" zoomScaleNormal="98"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529"/>
    <col min="6" max="6" width="10.44140625" style="529" customWidth="1"/>
    <col min="7" max="7" width="12" style="529" customWidth="1"/>
    <col min="8" max="10" width="9.33203125" style="529"/>
    <col min="11" max="11" width="22" style="529" bestFit="1" customWidth="1"/>
    <col min="12" max="12" width="12" style="529" customWidth="1"/>
    <col min="13" max="13" width="9.5546875" style="77" bestFit="1" customWidth="1"/>
    <col min="14" max="14" width="9.33203125" style="528"/>
    <col min="15" max="15" width="3.6640625" style="59" customWidth="1"/>
    <col min="16" max="16" width="17.6640625" style="528" customWidth="1"/>
    <col min="17" max="18" width="19.33203125" style="528" customWidth="1"/>
    <col min="19" max="19" width="14" style="529" customWidth="1"/>
    <col min="20" max="22" width="9.33203125" style="529"/>
    <col min="23" max="23" width="21.5546875" style="528" customWidth="1"/>
    <col min="24" max="24" width="22.33203125" style="528" customWidth="1"/>
    <col min="25" max="25" width="22.6640625" style="528" customWidth="1"/>
    <col min="26" max="26" width="12.5546875" style="528" customWidth="1"/>
    <col min="27" max="27" width="9.33203125" style="529"/>
    <col min="28" max="16384" width="9.33203125" style="10"/>
  </cols>
  <sheetData>
    <row r="1" spans="1:27" s="3" customFormat="1" x14ac:dyDescent="0.3">
      <c r="A1" s="1"/>
      <c r="B1" s="2" t="s">
        <v>42</v>
      </c>
      <c r="C1" s="2"/>
      <c r="D1" s="2"/>
      <c r="E1" s="26"/>
      <c r="F1" s="26"/>
      <c r="G1" s="26"/>
      <c r="H1" s="26"/>
      <c r="I1" s="26"/>
      <c r="J1" s="26"/>
      <c r="K1" s="26"/>
      <c r="L1" s="26"/>
      <c r="M1" s="634"/>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635"/>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636"/>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636"/>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637"/>
      <c r="N5" s="51"/>
      <c r="O5" s="52"/>
      <c r="P5" s="942" t="s">
        <v>19</v>
      </c>
      <c r="Q5" s="943"/>
      <c r="R5" s="527"/>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748"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2693</v>
      </c>
      <c r="B7" s="10" t="s">
        <v>2728</v>
      </c>
      <c r="C7" s="10" t="s">
        <v>1308</v>
      </c>
      <c r="D7" s="10">
        <v>790</v>
      </c>
      <c r="E7" s="529" t="s">
        <v>24</v>
      </c>
      <c r="F7" s="60">
        <v>40</v>
      </c>
      <c r="G7" s="60">
        <v>41</v>
      </c>
      <c r="H7" s="529">
        <v>278</v>
      </c>
      <c r="I7" s="60">
        <v>2.2999999999999998</v>
      </c>
      <c r="J7" s="529">
        <v>100193</v>
      </c>
      <c r="K7" s="529" t="s">
        <v>1309</v>
      </c>
      <c r="L7" s="60">
        <v>61</v>
      </c>
      <c r="M7" s="77">
        <v>1.3079000000000001</v>
      </c>
      <c r="N7" s="528">
        <v>79.78</v>
      </c>
      <c r="P7" s="323">
        <v>58</v>
      </c>
      <c r="S7" s="529" t="s">
        <v>81</v>
      </c>
    </row>
    <row r="8" spans="1:27" x14ac:dyDescent="0.3">
      <c r="A8" s="10" t="s">
        <v>2693</v>
      </c>
      <c r="B8" s="10" t="s">
        <v>2729</v>
      </c>
      <c r="C8" s="10" t="s">
        <v>2730</v>
      </c>
      <c r="D8" s="10">
        <v>780</v>
      </c>
      <c r="E8" s="529" t="s">
        <v>24</v>
      </c>
      <c r="F8" s="60">
        <v>20</v>
      </c>
      <c r="G8" s="60">
        <v>21</v>
      </c>
      <c r="H8" s="529">
        <v>80</v>
      </c>
      <c r="I8" s="60">
        <v>4</v>
      </c>
      <c r="J8" s="529">
        <v>100125</v>
      </c>
      <c r="K8" s="529" t="s">
        <v>2731</v>
      </c>
      <c r="L8" s="60">
        <v>17.13</v>
      </c>
      <c r="M8" s="77">
        <v>2.2502</v>
      </c>
      <c r="N8" s="528">
        <v>38.549999999999997</v>
      </c>
      <c r="P8" s="323">
        <v>34.4</v>
      </c>
      <c r="S8" s="529" t="s">
        <v>81</v>
      </c>
    </row>
    <row r="9" spans="1:27" x14ac:dyDescent="0.3">
      <c r="A9" s="10" t="s">
        <v>2693</v>
      </c>
      <c r="B9" s="10" t="s">
        <v>2732</v>
      </c>
      <c r="C9" s="10" t="s">
        <v>2730</v>
      </c>
      <c r="D9" s="10">
        <v>782</v>
      </c>
      <c r="E9" s="529" t="s">
        <v>24</v>
      </c>
      <c r="F9" s="60">
        <v>20</v>
      </c>
      <c r="G9" s="60">
        <v>21</v>
      </c>
      <c r="H9" s="529">
        <v>80</v>
      </c>
      <c r="I9" s="60">
        <v>4</v>
      </c>
      <c r="J9" s="529">
        <v>100125</v>
      </c>
      <c r="K9" s="529" t="s">
        <v>2731</v>
      </c>
      <c r="L9" s="60">
        <v>17.13</v>
      </c>
      <c r="M9" s="77">
        <v>2.2502</v>
      </c>
      <c r="N9" s="528">
        <v>38.549999999999997</v>
      </c>
      <c r="P9" s="323">
        <v>34.4</v>
      </c>
      <c r="S9" s="529" t="s">
        <v>81</v>
      </c>
    </row>
    <row r="10" spans="1:27" x14ac:dyDescent="0.3">
      <c r="A10" s="10" t="s">
        <v>2693</v>
      </c>
      <c r="B10" s="10" t="s">
        <v>2733</v>
      </c>
      <c r="C10" s="10" t="s">
        <v>2734</v>
      </c>
      <c r="D10" s="10">
        <v>850</v>
      </c>
      <c r="E10" s="529" t="s">
        <v>24</v>
      </c>
      <c r="F10" s="60">
        <v>30</v>
      </c>
      <c r="G10" s="60">
        <v>31</v>
      </c>
      <c r="H10" s="529">
        <v>60</v>
      </c>
      <c r="I10" s="60">
        <v>8</v>
      </c>
      <c r="J10" s="529">
        <v>100036</v>
      </c>
      <c r="K10" s="529" t="s">
        <v>2735</v>
      </c>
      <c r="L10" s="60">
        <v>5.63</v>
      </c>
      <c r="M10" s="77">
        <v>1.6368</v>
      </c>
      <c r="N10" s="528">
        <v>9.2200000000000006</v>
      </c>
      <c r="P10" s="323">
        <v>42.06</v>
      </c>
      <c r="S10" s="529">
        <v>850</v>
      </c>
      <c r="T10" s="529" t="s">
        <v>24</v>
      </c>
      <c r="U10" s="529">
        <v>60</v>
      </c>
      <c r="V10" s="529">
        <v>8</v>
      </c>
      <c r="W10" s="528">
        <v>51.28</v>
      </c>
    </row>
    <row r="11" spans="1:27" x14ac:dyDescent="0.3">
      <c r="A11" s="10" t="s">
        <v>2693</v>
      </c>
      <c r="B11" s="10" t="s">
        <v>2733</v>
      </c>
      <c r="C11" s="10" t="s">
        <v>2734</v>
      </c>
      <c r="D11" s="10">
        <v>850</v>
      </c>
      <c r="E11" s="529" t="s">
        <v>24</v>
      </c>
      <c r="F11" s="60">
        <v>30</v>
      </c>
      <c r="G11" s="60">
        <v>31</v>
      </c>
      <c r="H11" s="529">
        <v>60</v>
      </c>
      <c r="I11" s="60">
        <v>8</v>
      </c>
      <c r="J11" s="529">
        <v>110254</v>
      </c>
      <c r="K11" s="529" t="s">
        <v>2721</v>
      </c>
      <c r="L11" s="60">
        <v>1.87</v>
      </c>
      <c r="M11" s="77">
        <v>1.6368</v>
      </c>
      <c r="N11" s="528">
        <v>3.06</v>
      </c>
      <c r="P11" s="323">
        <v>48.22</v>
      </c>
      <c r="S11" s="529">
        <v>850</v>
      </c>
      <c r="T11" s="529" t="s">
        <v>24</v>
      </c>
      <c r="U11" s="529">
        <v>60</v>
      </c>
      <c r="V11" s="529">
        <v>8</v>
      </c>
      <c r="W11" s="528">
        <v>51.28</v>
      </c>
    </row>
    <row r="12" spans="1:27" x14ac:dyDescent="0.3">
      <c r="A12" s="10" t="s">
        <v>2693</v>
      </c>
      <c r="B12" s="10" t="s">
        <v>2733</v>
      </c>
      <c r="C12" s="10" t="s">
        <v>2734</v>
      </c>
      <c r="D12" s="10">
        <v>850</v>
      </c>
      <c r="E12" s="529" t="s">
        <v>24</v>
      </c>
      <c r="F12" s="60">
        <v>30</v>
      </c>
      <c r="G12" s="60">
        <v>31</v>
      </c>
      <c r="H12" s="529">
        <v>60</v>
      </c>
      <c r="I12" s="60">
        <v>8</v>
      </c>
      <c r="J12" s="529">
        <v>100036</v>
      </c>
      <c r="K12" s="529" t="s">
        <v>2735</v>
      </c>
      <c r="L12" s="60">
        <v>5.63</v>
      </c>
      <c r="M12" s="77">
        <v>1.6368</v>
      </c>
      <c r="N12" s="528">
        <v>9.2200000000000006</v>
      </c>
      <c r="P12" s="323"/>
    </row>
    <row r="13" spans="1:27" x14ac:dyDescent="0.3">
      <c r="F13" s="60"/>
      <c r="G13" s="60"/>
      <c r="I13" s="60"/>
      <c r="J13" s="529">
        <v>110254</v>
      </c>
      <c r="K13" s="529" t="s">
        <v>2721</v>
      </c>
      <c r="L13" s="60">
        <v>1.87</v>
      </c>
      <c r="M13" s="77">
        <v>1.6368</v>
      </c>
      <c r="N13" s="528">
        <v>3.06</v>
      </c>
      <c r="P13" s="323">
        <v>39</v>
      </c>
      <c r="S13" s="529">
        <v>850</v>
      </c>
      <c r="T13" s="529" t="s">
        <v>24</v>
      </c>
      <c r="U13" s="529">
        <v>60</v>
      </c>
      <c r="V13" s="529">
        <v>8</v>
      </c>
      <c r="W13" s="528">
        <v>51.28</v>
      </c>
    </row>
    <row r="14" spans="1:27" x14ac:dyDescent="0.3">
      <c r="A14" s="10" t="s">
        <v>2693</v>
      </c>
      <c r="B14" s="10" t="s">
        <v>2736</v>
      </c>
      <c r="C14" s="10" t="s">
        <v>2734</v>
      </c>
      <c r="D14" s="10" t="s">
        <v>2737</v>
      </c>
      <c r="E14" s="529" t="s">
        <v>24</v>
      </c>
      <c r="F14" s="60">
        <v>22.5</v>
      </c>
      <c r="G14" s="60">
        <v>23.5</v>
      </c>
      <c r="H14" s="529">
        <v>45</v>
      </c>
      <c r="I14" s="60">
        <v>8</v>
      </c>
      <c r="J14" s="529">
        <v>100036</v>
      </c>
      <c r="K14" s="529" t="s">
        <v>2735</v>
      </c>
      <c r="L14" s="60">
        <v>4.22</v>
      </c>
      <c r="M14" s="77">
        <v>1.6368</v>
      </c>
      <c r="N14" s="528">
        <v>6.91</v>
      </c>
      <c r="P14" s="323">
        <v>38.31</v>
      </c>
      <c r="S14" s="529" t="s">
        <v>2737</v>
      </c>
      <c r="T14" s="529" t="s">
        <v>24</v>
      </c>
      <c r="U14" s="529">
        <v>45</v>
      </c>
      <c r="V14" s="529">
        <v>8</v>
      </c>
      <c r="W14" s="528">
        <v>45.22</v>
      </c>
    </row>
    <row r="15" spans="1:27" x14ac:dyDescent="0.3">
      <c r="A15" s="10" t="s">
        <v>2693</v>
      </c>
      <c r="B15" s="10" t="s">
        <v>2736</v>
      </c>
      <c r="C15" s="10" t="s">
        <v>2734</v>
      </c>
      <c r="D15" s="10" t="s">
        <v>2737</v>
      </c>
      <c r="E15" s="529" t="s">
        <v>24</v>
      </c>
      <c r="F15" s="60">
        <v>22.5</v>
      </c>
      <c r="G15" s="60">
        <v>23.5</v>
      </c>
      <c r="H15" s="529">
        <v>45</v>
      </c>
      <c r="I15" s="60">
        <v>8</v>
      </c>
      <c r="J15" s="529">
        <v>110254</v>
      </c>
      <c r="K15" s="529" t="s">
        <v>2721</v>
      </c>
      <c r="L15" s="60">
        <v>1.41</v>
      </c>
      <c r="M15" s="77">
        <v>1.6368</v>
      </c>
      <c r="N15" s="528">
        <v>2.31</v>
      </c>
      <c r="P15" s="323">
        <v>42.91</v>
      </c>
      <c r="S15" s="529" t="s">
        <v>2737</v>
      </c>
      <c r="T15" s="529" t="s">
        <v>24</v>
      </c>
      <c r="U15" s="529">
        <v>45</v>
      </c>
      <c r="V15" s="529">
        <v>8</v>
      </c>
      <c r="W15" s="528">
        <v>45.22</v>
      </c>
    </row>
    <row r="16" spans="1:27" x14ac:dyDescent="0.3">
      <c r="A16" s="10" t="s">
        <v>2693</v>
      </c>
      <c r="B16" s="10" t="s">
        <v>2736</v>
      </c>
      <c r="C16" s="10" t="s">
        <v>2734</v>
      </c>
      <c r="D16" s="10" t="s">
        <v>2737</v>
      </c>
      <c r="E16" s="529" t="s">
        <v>24</v>
      </c>
      <c r="F16" s="60">
        <v>22.5</v>
      </c>
      <c r="G16" s="60">
        <v>23.5</v>
      </c>
      <c r="H16" s="529">
        <v>45</v>
      </c>
      <c r="I16" s="60">
        <v>8</v>
      </c>
      <c r="J16" s="529">
        <v>100036</v>
      </c>
      <c r="K16" s="529" t="s">
        <v>2735</v>
      </c>
      <c r="L16" s="60">
        <v>4.22</v>
      </c>
      <c r="M16" s="77">
        <v>1.6368</v>
      </c>
      <c r="N16" s="528">
        <v>6.91</v>
      </c>
      <c r="P16" s="323"/>
    </row>
    <row r="17" spans="1:23" x14ac:dyDescent="0.3">
      <c r="F17" s="60"/>
      <c r="G17" s="60"/>
      <c r="I17" s="60"/>
      <c r="J17" s="529">
        <v>110254</v>
      </c>
      <c r="K17" s="529" t="s">
        <v>2721</v>
      </c>
      <c r="L17" s="60">
        <v>1.41</v>
      </c>
      <c r="M17" s="77">
        <v>1.6368</v>
      </c>
      <c r="N17" s="528">
        <v>2.31</v>
      </c>
      <c r="P17" s="323">
        <v>36</v>
      </c>
      <c r="S17" s="529" t="s">
        <v>2737</v>
      </c>
      <c r="T17" s="529" t="s">
        <v>24</v>
      </c>
      <c r="U17" s="529">
        <v>45</v>
      </c>
      <c r="V17" s="529">
        <v>8</v>
      </c>
      <c r="W17" s="528">
        <v>45.22</v>
      </c>
    </row>
    <row r="18" spans="1:23" x14ac:dyDescent="0.3">
      <c r="A18" s="10" t="s">
        <v>2693</v>
      </c>
      <c r="B18" s="10" t="s">
        <v>2738</v>
      </c>
      <c r="C18" s="10" t="s">
        <v>2739</v>
      </c>
      <c r="D18" s="10" t="s">
        <v>2740</v>
      </c>
      <c r="E18" s="529" t="s">
        <v>24</v>
      </c>
      <c r="F18" s="60">
        <v>14.06</v>
      </c>
      <c r="G18" s="60">
        <v>15.06</v>
      </c>
      <c r="H18" s="529">
        <v>100</v>
      </c>
      <c r="I18" s="60">
        <v>2.25</v>
      </c>
      <c r="J18" s="529">
        <v>100126</v>
      </c>
      <c r="K18" s="529" t="s">
        <v>2741</v>
      </c>
      <c r="L18" s="60">
        <v>5.48</v>
      </c>
      <c r="M18" s="77">
        <v>2.23</v>
      </c>
      <c r="N18" s="528">
        <v>12.22</v>
      </c>
      <c r="P18" s="323">
        <v>50.14</v>
      </c>
      <c r="S18" s="529" t="s">
        <v>81</v>
      </c>
    </row>
    <row r="19" spans="1:23" x14ac:dyDescent="0.3">
      <c r="A19" s="10" t="s">
        <v>2693</v>
      </c>
      <c r="B19" s="10" t="s">
        <v>2738</v>
      </c>
      <c r="C19" s="10" t="s">
        <v>2739</v>
      </c>
      <c r="D19" s="10" t="s">
        <v>2740</v>
      </c>
      <c r="E19" s="529" t="s">
        <v>24</v>
      </c>
      <c r="F19" s="60">
        <v>14.06</v>
      </c>
      <c r="G19" s="60">
        <v>15.06</v>
      </c>
      <c r="H19" s="529">
        <v>100</v>
      </c>
      <c r="I19" s="60">
        <v>2.25</v>
      </c>
      <c r="J19" s="529">
        <v>110254</v>
      </c>
      <c r="K19" s="529" t="s">
        <v>2721</v>
      </c>
      <c r="L19" s="60">
        <v>3.75</v>
      </c>
      <c r="M19" s="77">
        <v>1.6368</v>
      </c>
      <c r="N19" s="528">
        <v>6.14</v>
      </c>
      <c r="P19" s="323">
        <v>56.22</v>
      </c>
      <c r="S19" s="529" t="s">
        <v>81</v>
      </c>
    </row>
    <row r="20" spans="1:23" x14ac:dyDescent="0.3">
      <c r="A20" s="10" t="s">
        <v>2693</v>
      </c>
      <c r="B20" s="10" t="s">
        <v>2738</v>
      </c>
      <c r="C20" s="10" t="s">
        <v>2739</v>
      </c>
      <c r="D20" s="10" t="s">
        <v>2740</v>
      </c>
      <c r="E20" s="529" t="s">
        <v>24</v>
      </c>
      <c r="F20" s="60">
        <v>14.06</v>
      </c>
      <c r="G20" s="60">
        <v>15.06</v>
      </c>
      <c r="H20" s="529">
        <v>100</v>
      </c>
      <c r="I20" s="60">
        <v>2.25</v>
      </c>
      <c r="J20" s="529">
        <v>100126</v>
      </c>
      <c r="K20" s="529" t="s">
        <v>2741</v>
      </c>
      <c r="L20" s="60">
        <v>5.48</v>
      </c>
      <c r="M20" s="77">
        <v>2.23</v>
      </c>
      <c r="N20" s="528">
        <v>12.22</v>
      </c>
      <c r="P20" s="323"/>
    </row>
    <row r="21" spans="1:23" x14ac:dyDescent="0.3">
      <c r="F21" s="60"/>
      <c r="G21" s="60"/>
      <c r="I21" s="60"/>
      <c r="J21" s="529">
        <v>110254</v>
      </c>
      <c r="K21" s="529" t="s">
        <v>2721</v>
      </c>
      <c r="L21" s="60">
        <v>3.75</v>
      </c>
      <c r="M21" s="77">
        <v>1.6368</v>
      </c>
      <c r="N21" s="528">
        <v>6.14</v>
      </c>
      <c r="P21" s="323">
        <v>44</v>
      </c>
      <c r="S21" s="529" t="s">
        <v>81</v>
      </c>
    </row>
    <row r="22" spans="1:23" x14ac:dyDescent="0.3">
      <c r="A22" s="10" t="s">
        <v>2693</v>
      </c>
      <c r="B22" s="10" t="s">
        <v>2707</v>
      </c>
      <c r="C22" s="10" t="s">
        <v>2742</v>
      </c>
      <c r="D22" s="10" t="s">
        <v>2708</v>
      </c>
      <c r="E22" s="529" t="s">
        <v>24</v>
      </c>
      <c r="F22" s="60">
        <v>13.78</v>
      </c>
      <c r="G22" s="60">
        <v>14.78</v>
      </c>
      <c r="H22" s="529">
        <v>45</v>
      </c>
      <c r="I22" s="60">
        <v>4.9000000000000004</v>
      </c>
      <c r="J22" s="529">
        <v>110244</v>
      </c>
      <c r="K22" s="529" t="s">
        <v>2743</v>
      </c>
      <c r="L22" s="60">
        <v>5.63</v>
      </c>
      <c r="M22" s="77">
        <v>1.6629</v>
      </c>
      <c r="N22" s="528">
        <v>9.36</v>
      </c>
      <c r="P22" s="528">
        <v>29.25</v>
      </c>
      <c r="S22" s="10" t="s">
        <v>2708</v>
      </c>
      <c r="T22" s="529" t="s">
        <v>24</v>
      </c>
      <c r="U22" s="529">
        <v>45</v>
      </c>
      <c r="V22" s="529">
        <v>4.9000000000000004</v>
      </c>
      <c r="W22" s="528">
        <v>38.61</v>
      </c>
    </row>
    <row r="23" spans="1:23" x14ac:dyDescent="0.3">
      <c r="A23" s="10" t="s">
        <v>2693</v>
      </c>
      <c r="B23" s="10" t="s">
        <v>2711</v>
      </c>
      <c r="C23" s="10" t="s">
        <v>2742</v>
      </c>
      <c r="D23" s="10" t="s">
        <v>2712</v>
      </c>
      <c r="E23" s="529" t="s">
        <v>24</v>
      </c>
      <c r="F23" s="60">
        <v>14.06</v>
      </c>
      <c r="G23" s="60">
        <v>15.06</v>
      </c>
      <c r="H23" s="529">
        <v>45</v>
      </c>
      <c r="I23" s="60">
        <v>5</v>
      </c>
      <c r="J23" s="529">
        <v>110244</v>
      </c>
      <c r="K23" s="529" t="s">
        <v>2743</v>
      </c>
      <c r="L23" s="60">
        <v>5.2</v>
      </c>
      <c r="M23" s="77">
        <v>1.6629</v>
      </c>
      <c r="N23" s="528">
        <v>8.65</v>
      </c>
      <c r="P23" s="528">
        <v>31.2</v>
      </c>
      <c r="S23" s="10" t="s">
        <v>2712</v>
      </c>
      <c r="T23" s="529" t="s">
        <v>24</v>
      </c>
      <c r="U23" s="529">
        <v>45</v>
      </c>
      <c r="V23" s="529">
        <v>5</v>
      </c>
      <c r="W23" s="528">
        <v>40.15</v>
      </c>
    </row>
    <row r="24" spans="1:23" x14ac:dyDescent="0.3">
      <c r="A24" s="10" t="s">
        <v>2693</v>
      </c>
      <c r="B24" s="10" t="s">
        <v>2709</v>
      </c>
      <c r="C24" s="10" t="s">
        <v>2742</v>
      </c>
      <c r="D24" s="10" t="s">
        <v>2710</v>
      </c>
      <c r="E24" s="529" t="s">
        <v>24</v>
      </c>
      <c r="F24" s="60">
        <v>13.78</v>
      </c>
      <c r="G24" s="60">
        <v>14.78</v>
      </c>
      <c r="H24" s="529">
        <v>45</v>
      </c>
      <c r="I24" s="60">
        <v>4.9000000000000004</v>
      </c>
      <c r="J24" s="529">
        <v>110244</v>
      </c>
      <c r="K24" s="529" t="s">
        <v>2743</v>
      </c>
      <c r="L24" s="60">
        <v>5.63</v>
      </c>
      <c r="M24" s="77">
        <v>1.6629</v>
      </c>
      <c r="N24" s="528">
        <v>9.36</v>
      </c>
      <c r="P24" s="528">
        <v>26.1</v>
      </c>
      <c r="S24" s="10" t="s">
        <v>2710</v>
      </c>
      <c r="T24" s="529" t="s">
        <v>24</v>
      </c>
      <c r="U24" s="529">
        <v>45</v>
      </c>
      <c r="V24" s="529">
        <v>4.9000000000000004</v>
      </c>
      <c r="W24" s="528">
        <v>35.46</v>
      </c>
    </row>
    <row r="25" spans="1:23" x14ac:dyDescent="0.3">
      <c r="A25" s="10" t="s">
        <v>2693</v>
      </c>
      <c r="B25" s="10" t="s">
        <v>2713</v>
      </c>
      <c r="C25" s="10" t="s">
        <v>2742</v>
      </c>
      <c r="D25" s="10" t="s">
        <v>2714</v>
      </c>
      <c r="E25" s="529" t="s">
        <v>24</v>
      </c>
      <c r="F25" s="60">
        <v>14.06</v>
      </c>
      <c r="G25" s="60">
        <v>15.06</v>
      </c>
      <c r="H25" s="529">
        <v>45</v>
      </c>
      <c r="I25" s="60">
        <v>5</v>
      </c>
      <c r="J25" s="529">
        <v>110244</v>
      </c>
      <c r="K25" s="529" t="s">
        <v>2743</v>
      </c>
      <c r="L25" s="60">
        <v>5.2</v>
      </c>
      <c r="M25" s="77">
        <v>1.6629</v>
      </c>
      <c r="N25" s="528">
        <v>8.65</v>
      </c>
      <c r="P25" s="528">
        <v>28.35</v>
      </c>
      <c r="S25" s="10" t="s">
        <v>2714</v>
      </c>
      <c r="T25" s="529" t="s">
        <v>24</v>
      </c>
      <c r="U25" s="529">
        <v>45</v>
      </c>
      <c r="V25" s="529">
        <v>5</v>
      </c>
      <c r="W25" s="528">
        <v>37</v>
      </c>
    </row>
    <row r="26" spans="1:23" x14ac:dyDescent="0.3">
      <c r="A26" s="10" t="s">
        <v>2693</v>
      </c>
      <c r="B26" s="10" t="s">
        <v>2744</v>
      </c>
      <c r="C26" s="10" t="s">
        <v>2742</v>
      </c>
      <c r="D26" s="10" t="s">
        <v>2695</v>
      </c>
      <c r="E26" s="529" t="s">
        <v>24</v>
      </c>
      <c r="F26" s="60">
        <v>24</v>
      </c>
      <c r="G26" s="60">
        <v>25</v>
      </c>
      <c r="H26" s="529">
        <v>80</v>
      </c>
      <c r="I26" s="60">
        <v>4.8</v>
      </c>
      <c r="J26" s="529">
        <v>110244</v>
      </c>
      <c r="K26" s="529" t="s">
        <v>2743</v>
      </c>
      <c r="L26" s="60">
        <v>10</v>
      </c>
      <c r="M26" s="77">
        <v>1.6629</v>
      </c>
      <c r="N26" s="528">
        <v>16.63</v>
      </c>
      <c r="P26" s="528">
        <v>33.6</v>
      </c>
      <c r="S26" s="10" t="s">
        <v>2695</v>
      </c>
      <c r="T26" s="529" t="s">
        <v>24</v>
      </c>
      <c r="U26" s="529">
        <v>80</v>
      </c>
      <c r="V26" s="529">
        <v>4.8</v>
      </c>
      <c r="W26" s="528">
        <v>50.23</v>
      </c>
    </row>
    <row r="27" spans="1:23" x14ac:dyDescent="0.3">
      <c r="A27" s="10" t="s">
        <v>2693</v>
      </c>
      <c r="B27" s="10" t="s">
        <v>2745</v>
      </c>
      <c r="C27" s="10" t="s">
        <v>2742</v>
      </c>
      <c r="D27" s="10" t="s">
        <v>2698</v>
      </c>
      <c r="E27" s="529" t="s">
        <v>24</v>
      </c>
      <c r="F27" s="60">
        <v>24.5</v>
      </c>
      <c r="G27" s="60">
        <v>25.5</v>
      </c>
      <c r="H27" s="529">
        <v>80</v>
      </c>
      <c r="I27" s="60">
        <v>4.9000000000000004</v>
      </c>
      <c r="J27" s="529">
        <v>110244</v>
      </c>
      <c r="K27" s="529" t="s">
        <v>2743</v>
      </c>
      <c r="L27" s="60">
        <v>9.24</v>
      </c>
      <c r="M27" s="77">
        <v>1.6629</v>
      </c>
      <c r="N27" s="528">
        <v>15.37</v>
      </c>
      <c r="P27" s="528">
        <v>36.799999999999997</v>
      </c>
      <c r="S27" s="10" t="s">
        <v>2698</v>
      </c>
      <c r="T27" s="529" t="s">
        <v>24</v>
      </c>
      <c r="U27" s="529">
        <v>80</v>
      </c>
      <c r="V27" s="529">
        <v>4.9000000000000004</v>
      </c>
      <c r="W27" s="528">
        <v>52.17</v>
      </c>
    </row>
    <row r="28" spans="1:23" x14ac:dyDescent="0.3">
      <c r="A28" s="10" t="s">
        <v>2693</v>
      </c>
      <c r="B28" s="10" t="s">
        <v>2746</v>
      </c>
      <c r="C28" s="10" t="s">
        <v>2742</v>
      </c>
      <c r="D28" s="10" t="s">
        <v>2747</v>
      </c>
      <c r="E28" s="529" t="s">
        <v>24</v>
      </c>
      <c r="F28" s="60">
        <v>24</v>
      </c>
      <c r="G28" s="60">
        <v>25</v>
      </c>
      <c r="H28" s="529">
        <v>80</v>
      </c>
      <c r="I28" s="60">
        <v>4.8</v>
      </c>
      <c r="J28" s="529">
        <v>110244</v>
      </c>
      <c r="K28" s="529" t="s">
        <v>2743</v>
      </c>
      <c r="L28" s="60">
        <v>10</v>
      </c>
      <c r="M28" s="77">
        <v>1.6629</v>
      </c>
      <c r="N28" s="528">
        <v>16.63</v>
      </c>
      <c r="P28" s="323">
        <v>33.6</v>
      </c>
      <c r="S28" s="10" t="s">
        <v>2747</v>
      </c>
      <c r="T28" s="529" t="s">
        <v>24</v>
      </c>
      <c r="U28" s="529">
        <v>80</v>
      </c>
      <c r="V28" s="529">
        <v>4.8</v>
      </c>
      <c r="W28" s="528">
        <v>50.23</v>
      </c>
    </row>
    <row r="29" spans="1:23" x14ac:dyDescent="0.3">
      <c r="A29" s="10" t="s">
        <v>2693</v>
      </c>
      <c r="B29" s="10" t="s">
        <v>2748</v>
      </c>
      <c r="C29" s="10" t="s">
        <v>2742</v>
      </c>
      <c r="D29" s="10" t="s">
        <v>2749</v>
      </c>
      <c r="E29" s="529" t="s">
        <v>24</v>
      </c>
      <c r="F29" s="60">
        <v>24.5</v>
      </c>
      <c r="G29" s="60">
        <v>25.5</v>
      </c>
      <c r="H29" s="529">
        <v>80</v>
      </c>
      <c r="I29" s="60">
        <v>4.9000000000000004</v>
      </c>
      <c r="J29" s="529">
        <v>110244</v>
      </c>
      <c r="K29" s="529" t="s">
        <v>2743</v>
      </c>
      <c r="L29" s="60">
        <v>9.24</v>
      </c>
      <c r="M29" s="77">
        <v>1.6629</v>
      </c>
      <c r="N29" s="528">
        <v>15.37</v>
      </c>
      <c r="P29" s="323">
        <v>36.799999999999997</v>
      </c>
      <c r="S29" s="10" t="s">
        <v>2749</v>
      </c>
      <c r="T29" s="529" t="s">
        <v>24</v>
      </c>
      <c r="U29" s="529">
        <v>80</v>
      </c>
      <c r="V29" s="529">
        <v>4.9000000000000004</v>
      </c>
      <c r="W29" s="528">
        <v>52.17</v>
      </c>
    </row>
    <row r="30" spans="1:23" x14ac:dyDescent="0.3">
      <c r="A30" s="10" t="s">
        <v>2693</v>
      </c>
      <c r="B30" s="10" t="s">
        <v>2717</v>
      </c>
      <c r="C30" s="10" t="s">
        <v>2742</v>
      </c>
      <c r="D30" s="10" t="s">
        <v>2718</v>
      </c>
      <c r="E30" s="529" t="s">
        <v>24</v>
      </c>
      <c r="F30" s="60">
        <v>10.8</v>
      </c>
      <c r="G30" s="60">
        <v>11.8</v>
      </c>
      <c r="H30" s="529">
        <v>48</v>
      </c>
      <c r="I30" s="60">
        <v>3.6</v>
      </c>
      <c r="J30" s="529">
        <v>110244</v>
      </c>
      <c r="K30" s="529" t="s">
        <v>2743</v>
      </c>
      <c r="L30" s="60">
        <v>2.1</v>
      </c>
      <c r="M30" s="77">
        <v>1.6629</v>
      </c>
      <c r="N30" s="528">
        <v>3.49</v>
      </c>
      <c r="P30" s="528">
        <v>31.2</v>
      </c>
      <c r="S30" s="10" t="s">
        <v>2718</v>
      </c>
      <c r="T30" s="529" t="s">
        <v>24</v>
      </c>
      <c r="U30" s="529">
        <v>48</v>
      </c>
      <c r="V30" s="529">
        <v>3.6</v>
      </c>
      <c r="W30" s="528">
        <v>34.69</v>
      </c>
    </row>
    <row r="31" spans="1:23" x14ac:dyDescent="0.3">
      <c r="A31" s="10" t="s">
        <v>2693</v>
      </c>
      <c r="B31" s="10" t="s">
        <v>2699</v>
      </c>
      <c r="C31" s="10" t="s">
        <v>2742</v>
      </c>
      <c r="D31" s="10" t="s">
        <v>2700</v>
      </c>
      <c r="E31" s="529" t="s">
        <v>24</v>
      </c>
      <c r="F31" s="60">
        <v>14.7</v>
      </c>
      <c r="G31" s="60">
        <v>15.7</v>
      </c>
      <c r="H31" s="529">
        <v>48</v>
      </c>
      <c r="I31" s="60">
        <v>4.9000000000000004</v>
      </c>
      <c r="J31" s="529">
        <v>110244</v>
      </c>
      <c r="K31" s="529" t="s">
        <v>2743</v>
      </c>
      <c r="L31" s="60">
        <v>6</v>
      </c>
      <c r="M31" s="77">
        <v>1.6629</v>
      </c>
      <c r="N31" s="528">
        <v>9.98</v>
      </c>
      <c r="P31" s="528">
        <v>32.159999999999997</v>
      </c>
      <c r="S31" s="10" t="s">
        <v>2700</v>
      </c>
      <c r="T31" s="529" t="s">
        <v>24</v>
      </c>
      <c r="U31" s="529">
        <v>48</v>
      </c>
      <c r="V31" s="529">
        <v>4.9000000000000004</v>
      </c>
      <c r="W31" s="528">
        <v>42.14</v>
      </c>
    </row>
    <row r="32" spans="1:23" x14ac:dyDescent="0.3">
      <c r="A32" s="10" t="s">
        <v>2693</v>
      </c>
      <c r="B32" s="10" t="s">
        <v>2703</v>
      </c>
      <c r="C32" s="10" t="s">
        <v>2742</v>
      </c>
      <c r="D32" s="10" t="s">
        <v>2704</v>
      </c>
      <c r="E32" s="529" t="s">
        <v>24</v>
      </c>
      <c r="F32" s="60">
        <v>15</v>
      </c>
      <c r="G32" s="60">
        <v>16</v>
      </c>
      <c r="H32" s="529">
        <v>48</v>
      </c>
      <c r="I32" s="60">
        <v>5</v>
      </c>
      <c r="J32" s="529">
        <v>110244</v>
      </c>
      <c r="K32" s="529" t="s">
        <v>2743</v>
      </c>
      <c r="L32" s="60">
        <v>5.55</v>
      </c>
      <c r="M32" s="77">
        <v>1.6629</v>
      </c>
      <c r="N32" s="528">
        <v>9.23</v>
      </c>
      <c r="P32" s="528">
        <v>34.56</v>
      </c>
      <c r="S32" s="10" t="s">
        <v>2704</v>
      </c>
      <c r="T32" s="529" t="s">
        <v>24</v>
      </c>
      <c r="U32" s="529">
        <v>48</v>
      </c>
      <c r="V32" s="529">
        <v>5</v>
      </c>
      <c r="W32" s="528">
        <v>43.79</v>
      </c>
    </row>
    <row r="33" spans="1:23" x14ac:dyDescent="0.3">
      <c r="A33" s="10" t="s">
        <v>2693</v>
      </c>
      <c r="B33" s="10" t="s">
        <v>2750</v>
      </c>
      <c r="C33" s="10" t="s">
        <v>2742</v>
      </c>
      <c r="D33" s="10" t="s">
        <v>2716</v>
      </c>
      <c r="E33" s="529" t="s">
        <v>24</v>
      </c>
      <c r="F33" s="60">
        <v>18</v>
      </c>
      <c r="G33" s="60">
        <v>19</v>
      </c>
      <c r="H33" s="529">
        <v>80</v>
      </c>
      <c r="I33" s="60">
        <v>3.6</v>
      </c>
      <c r="J33" s="529">
        <v>110244</v>
      </c>
      <c r="K33" s="529" t="s">
        <v>2743</v>
      </c>
      <c r="L33" s="60">
        <v>3.65</v>
      </c>
      <c r="M33" s="77">
        <v>1.6629</v>
      </c>
      <c r="N33" s="528">
        <v>6.07</v>
      </c>
      <c r="P33" s="528">
        <v>37.6</v>
      </c>
      <c r="S33" s="10" t="s">
        <v>2716</v>
      </c>
      <c r="T33" s="529" t="s">
        <v>24</v>
      </c>
      <c r="U33" s="529">
        <v>80</v>
      </c>
      <c r="V33" s="529">
        <v>3.6</v>
      </c>
      <c r="W33" s="528">
        <v>43.67</v>
      </c>
    </row>
    <row r="34" spans="1:23" x14ac:dyDescent="0.3">
      <c r="A34" s="10" t="s">
        <v>2693</v>
      </c>
      <c r="B34" s="10" t="s">
        <v>2701</v>
      </c>
      <c r="C34" s="10" t="s">
        <v>2742</v>
      </c>
      <c r="D34" s="10" t="s">
        <v>2702</v>
      </c>
      <c r="E34" s="529" t="s">
        <v>24</v>
      </c>
      <c r="F34" s="60">
        <v>14.7</v>
      </c>
      <c r="G34" s="60">
        <v>15.7</v>
      </c>
      <c r="H34" s="529">
        <v>48</v>
      </c>
      <c r="I34" s="60">
        <v>4.9000000000000004</v>
      </c>
      <c r="J34" s="529">
        <v>110244</v>
      </c>
      <c r="K34" s="529" t="s">
        <v>2743</v>
      </c>
      <c r="L34" s="60">
        <v>6</v>
      </c>
      <c r="M34" s="77">
        <v>1.6629</v>
      </c>
      <c r="N34" s="528">
        <v>9.98</v>
      </c>
      <c r="P34" s="528">
        <v>28.8</v>
      </c>
      <c r="S34" s="10" t="s">
        <v>2702</v>
      </c>
      <c r="T34" s="529" t="s">
        <v>24</v>
      </c>
      <c r="U34" s="529">
        <v>48</v>
      </c>
      <c r="V34" s="529">
        <v>4.9000000000000004</v>
      </c>
      <c r="W34" s="528">
        <v>38.78</v>
      </c>
    </row>
    <row r="35" spans="1:23" x14ac:dyDescent="0.3">
      <c r="A35" s="10" t="s">
        <v>2693</v>
      </c>
      <c r="B35" s="10" t="s">
        <v>2705</v>
      </c>
      <c r="C35" s="10" t="s">
        <v>2742</v>
      </c>
      <c r="D35" s="10" t="s">
        <v>2706</v>
      </c>
      <c r="E35" s="529" t="s">
        <v>24</v>
      </c>
      <c r="F35" s="60">
        <v>15</v>
      </c>
      <c r="G35" s="60">
        <v>16</v>
      </c>
      <c r="H35" s="529">
        <v>48</v>
      </c>
      <c r="I35" s="60">
        <v>5</v>
      </c>
      <c r="J35" s="529">
        <v>110244</v>
      </c>
      <c r="K35" s="529" t="s">
        <v>2743</v>
      </c>
      <c r="L35" s="60">
        <v>5.55</v>
      </c>
      <c r="M35" s="77">
        <v>1.6629</v>
      </c>
      <c r="N35" s="528">
        <v>9.23</v>
      </c>
      <c r="P35" s="528">
        <v>31.2</v>
      </c>
      <c r="S35" s="10" t="s">
        <v>2706</v>
      </c>
      <c r="T35" s="529" t="s">
        <v>24</v>
      </c>
      <c r="U35" s="529">
        <v>48</v>
      </c>
      <c r="V35" s="529">
        <v>5</v>
      </c>
      <c r="W35" s="528">
        <v>40.43</v>
      </c>
    </row>
    <row r="36" spans="1:23" x14ac:dyDescent="0.3">
      <c r="A36" s="10" t="s">
        <v>2693</v>
      </c>
      <c r="B36" s="10" t="s">
        <v>2751</v>
      </c>
      <c r="D36" s="10" t="s">
        <v>2752</v>
      </c>
      <c r="E36" s="529" t="s">
        <v>24</v>
      </c>
      <c r="F36" s="60">
        <v>14.53</v>
      </c>
      <c r="G36" s="60">
        <v>15.53</v>
      </c>
      <c r="H36" s="529">
        <v>50</v>
      </c>
      <c r="I36" s="60">
        <v>4.6500000000000004</v>
      </c>
      <c r="J36" s="529">
        <v>100126</v>
      </c>
      <c r="K36" s="529" t="s">
        <v>2741</v>
      </c>
      <c r="L36" s="60">
        <v>7.2</v>
      </c>
      <c r="M36" s="77">
        <v>2.23</v>
      </c>
      <c r="N36" s="528">
        <v>16.059999999999999</v>
      </c>
      <c r="P36" s="323">
        <v>35.340000000000003</v>
      </c>
      <c r="S36" s="529" t="s">
        <v>81</v>
      </c>
    </row>
    <row r="37" spans="1:23" x14ac:dyDescent="0.3">
      <c r="A37" s="10" t="s">
        <v>2693</v>
      </c>
      <c r="B37" s="10" t="s">
        <v>2751</v>
      </c>
      <c r="D37" s="10" t="s">
        <v>2752</v>
      </c>
      <c r="E37" s="529" t="s">
        <v>24</v>
      </c>
      <c r="F37" s="60">
        <v>14.53</v>
      </c>
      <c r="G37" s="60">
        <v>15.53</v>
      </c>
      <c r="H37" s="529">
        <v>50</v>
      </c>
      <c r="I37" s="60">
        <v>4.6500000000000004</v>
      </c>
      <c r="J37" s="529">
        <v>110254</v>
      </c>
      <c r="K37" s="529" t="s">
        <v>2721</v>
      </c>
      <c r="L37" s="60">
        <v>2.5</v>
      </c>
      <c r="M37" s="77">
        <v>1.6368</v>
      </c>
      <c r="N37" s="528">
        <v>4.09</v>
      </c>
      <c r="P37" s="323">
        <v>47.31</v>
      </c>
      <c r="S37" s="529" t="s">
        <v>81</v>
      </c>
    </row>
    <row r="38" spans="1:23" x14ac:dyDescent="0.3">
      <c r="A38" s="10" t="s">
        <v>2693</v>
      </c>
      <c r="B38" s="10" t="s">
        <v>2751</v>
      </c>
      <c r="D38" s="10" t="s">
        <v>2752</v>
      </c>
      <c r="E38" s="529" t="s">
        <v>24</v>
      </c>
      <c r="F38" s="60">
        <v>14.53</v>
      </c>
      <c r="G38" s="60">
        <v>15.53</v>
      </c>
      <c r="H38" s="529">
        <v>50</v>
      </c>
      <c r="I38" s="60">
        <v>4.6500000000000004</v>
      </c>
      <c r="J38" s="529">
        <v>100126</v>
      </c>
      <c r="K38" s="529" t="s">
        <v>2741</v>
      </c>
      <c r="L38" s="60">
        <v>7.2</v>
      </c>
      <c r="M38" s="77">
        <v>2.23</v>
      </c>
      <c r="N38" s="528">
        <v>16.059999999999999</v>
      </c>
      <c r="P38" s="323"/>
    </row>
    <row r="39" spans="1:23" x14ac:dyDescent="0.3">
      <c r="F39" s="60"/>
      <c r="G39" s="60"/>
      <c r="I39" s="60"/>
      <c r="J39" s="529">
        <v>110254</v>
      </c>
      <c r="K39" s="529" t="s">
        <v>2721</v>
      </c>
      <c r="L39" s="60">
        <v>2.5</v>
      </c>
      <c r="M39" s="77">
        <v>1.6368</v>
      </c>
      <c r="N39" s="528">
        <v>4.09</v>
      </c>
      <c r="P39" s="323">
        <v>31.25</v>
      </c>
      <c r="S39" s="529" t="s">
        <v>81</v>
      </c>
    </row>
    <row r="40" spans="1:23" x14ac:dyDescent="0.3">
      <c r="A40" s="10" t="s">
        <v>2693</v>
      </c>
      <c r="B40" s="10" t="s">
        <v>2451</v>
      </c>
      <c r="C40" s="10" t="s">
        <v>2753</v>
      </c>
      <c r="D40" s="10" t="s">
        <v>2722</v>
      </c>
      <c r="E40" s="529" t="s">
        <v>24</v>
      </c>
      <c r="F40" s="60">
        <v>12.83</v>
      </c>
      <c r="G40" s="60">
        <v>13.83</v>
      </c>
      <c r="H40" s="529">
        <v>54</v>
      </c>
      <c r="I40" s="60">
        <v>3.8</v>
      </c>
      <c r="J40" s="529">
        <v>100036</v>
      </c>
      <c r="K40" s="529" t="s">
        <v>2735</v>
      </c>
      <c r="L40" s="60">
        <v>6.75</v>
      </c>
      <c r="M40" s="77">
        <v>1.6368</v>
      </c>
      <c r="N40" s="528">
        <v>11.05</v>
      </c>
      <c r="P40" s="323">
        <v>36.72</v>
      </c>
      <c r="S40" s="529" t="s">
        <v>2722</v>
      </c>
      <c r="T40" s="529" t="s">
        <v>24</v>
      </c>
      <c r="W40" s="528">
        <v>47.77</v>
      </c>
    </row>
    <row r="41" spans="1:23" x14ac:dyDescent="0.3">
      <c r="A41" s="10" t="s">
        <v>2693</v>
      </c>
      <c r="B41" s="10" t="s">
        <v>2754</v>
      </c>
      <c r="C41" s="10" t="s">
        <v>2753</v>
      </c>
      <c r="D41" s="10" t="s">
        <v>2755</v>
      </c>
      <c r="E41" s="529" t="s">
        <v>24</v>
      </c>
      <c r="F41" s="60">
        <v>13.5</v>
      </c>
      <c r="G41" s="60">
        <v>14.5</v>
      </c>
      <c r="H41" s="529">
        <v>48</v>
      </c>
      <c r="I41" s="60">
        <v>4.5</v>
      </c>
      <c r="J41" s="529">
        <v>100126</v>
      </c>
      <c r="K41" s="529" t="s">
        <v>2741</v>
      </c>
      <c r="L41" s="60">
        <v>5.83</v>
      </c>
      <c r="M41" s="77">
        <v>2.23</v>
      </c>
      <c r="N41" s="528">
        <v>13</v>
      </c>
      <c r="P41" s="323">
        <v>38.51</v>
      </c>
      <c r="S41" s="529" t="s">
        <v>81</v>
      </c>
    </row>
    <row r="42" spans="1:23" x14ac:dyDescent="0.3">
      <c r="A42" s="10" t="s">
        <v>2693</v>
      </c>
      <c r="B42" s="10" t="s">
        <v>2754</v>
      </c>
      <c r="C42" s="10" t="s">
        <v>2753</v>
      </c>
      <c r="D42" s="10" t="s">
        <v>2755</v>
      </c>
      <c r="E42" s="529" t="s">
        <v>24</v>
      </c>
      <c r="F42" s="60">
        <v>13.5</v>
      </c>
      <c r="G42" s="60">
        <v>14.5</v>
      </c>
      <c r="H42" s="529">
        <v>48</v>
      </c>
      <c r="I42" s="60">
        <v>4.5</v>
      </c>
      <c r="J42" s="529">
        <v>100036</v>
      </c>
      <c r="K42" s="529" t="s">
        <v>2735</v>
      </c>
      <c r="L42" s="60">
        <v>3</v>
      </c>
      <c r="M42" s="77">
        <v>1.6368</v>
      </c>
      <c r="N42" s="528">
        <v>4.91</v>
      </c>
      <c r="P42" s="323">
        <v>46.6</v>
      </c>
      <c r="S42" s="529" t="s">
        <v>81</v>
      </c>
    </row>
    <row r="43" spans="1:23" x14ac:dyDescent="0.3">
      <c r="A43" s="10" t="s">
        <v>2693</v>
      </c>
      <c r="B43" s="10" t="s">
        <v>2754</v>
      </c>
      <c r="C43" s="10" t="s">
        <v>2753</v>
      </c>
      <c r="D43" s="10" t="s">
        <v>2755</v>
      </c>
      <c r="E43" s="529" t="s">
        <v>24</v>
      </c>
      <c r="F43" s="60">
        <v>13.5</v>
      </c>
      <c r="G43" s="60">
        <v>14.5</v>
      </c>
      <c r="H43" s="529">
        <v>48</v>
      </c>
      <c r="I43" s="60">
        <v>4.5</v>
      </c>
      <c r="J43" s="529">
        <v>100126</v>
      </c>
      <c r="K43" s="529" t="s">
        <v>2741</v>
      </c>
      <c r="L43" s="60">
        <v>5.83</v>
      </c>
      <c r="M43" s="77">
        <v>2.23</v>
      </c>
      <c r="N43" s="528">
        <v>13</v>
      </c>
      <c r="P43" s="323"/>
    </row>
    <row r="44" spans="1:23" x14ac:dyDescent="0.3">
      <c r="F44" s="60"/>
      <c r="G44" s="60"/>
      <c r="I44" s="60"/>
      <c r="J44" s="529">
        <v>100036</v>
      </c>
      <c r="K44" s="529" t="s">
        <v>2735</v>
      </c>
      <c r="L44" s="60">
        <v>3</v>
      </c>
      <c r="M44" s="77">
        <v>1.6368</v>
      </c>
      <c r="N44" s="528">
        <v>4.91</v>
      </c>
      <c r="P44" s="323">
        <v>33.6</v>
      </c>
      <c r="S44" s="529" t="s">
        <v>81</v>
      </c>
    </row>
    <row r="45" spans="1:23" x14ac:dyDescent="0.3">
      <c r="A45" s="10" t="s">
        <v>2693</v>
      </c>
      <c r="B45" s="10" t="s">
        <v>2756</v>
      </c>
      <c r="C45" s="10" t="s">
        <v>2753</v>
      </c>
      <c r="D45" s="10" t="s">
        <v>2757</v>
      </c>
      <c r="E45" s="529" t="s">
        <v>24</v>
      </c>
      <c r="F45" s="60">
        <v>13.8</v>
      </c>
      <c r="G45" s="60">
        <v>14.8</v>
      </c>
      <c r="H45" s="529">
        <v>48</v>
      </c>
      <c r="I45" s="60">
        <v>4.5999999999999996</v>
      </c>
      <c r="J45" s="529">
        <v>100126</v>
      </c>
      <c r="K45" s="529" t="s">
        <v>2741</v>
      </c>
      <c r="L45" s="60">
        <v>3.19</v>
      </c>
      <c r="M45" s="77">
        <v>2.23</v>
      </c>
      <c r="N45" s="528">
        <v>7.11</v>
      </c>
      <c r="P45" s="323">
        <v>43.26</v>
      </c>
      <c r="S45" s="529" t="s">
        <v>81</v>
      </c>
    </row>
    <row r="46" spans="1:23" x14ac:dyDescent="0.3">
      <c r="A46" s="10" t="s">
        <v>2693</v>
      </c>
      <c r="B46" s="10" t="s">
        <v>2758</v>
      </c>
      <c r="C46" s="10" t="s">
        <v>2753</v>
      </c>
      <c r="D46" s="10" t="s">
        <v>2757</v>
      </c>
      <c r="E46" s="529" t="s">
        <v>24</v>
      </c>
      <c r="F46" s="60">
        <v>13.8</v>
      </c>
      <c r="G46" s="60">
        <v>14.8</v>
      </c>
      <c r="H46" s="529">
        <v>48</v>
      </c>
      <c r="I46" s="60">
        <v>4.5999999999999996</v>
      </c>
      <c r="J46" s="529">
        <v>100036</v>
      </c>
      <c r="K46" s="529" t="s">
        <v>2735</v>
      </c>
      <c r="L46" s="60">
        <v>1.5</v>
      </c>
      <c r="M46" s="77">
        <v>1.6368</v>
      </c>
      <c r="N46" s="528">
        <v>2.46</v>
      </c>
      <c r="P46" s="323">
        <v>47.91</v>
      </c>
      <c r="S46" s="529" t="s">
        <v>81</v>
      </c>
    </row>
    <row r="47" spans="1:23" x14ac:dyDescent="0.3">
      <c r="A47" s="10" t="s">
        <v>2693</v>
      </c>
      <c r="B47" s="10" t="s">
        <v>2758</v>
      </c>
      <c r="C47" s="10" t="s">
        <v>2753</v>
      </c>
      <c r="D47" s="10" t="s">
        <v>2757</v>
      </c>
      <c r="E47" s="529" t="s">
        <v>24</v>
      </c>
      <c r="F47" s="60">
        <v>13.8</v>
      </c>
      <c r="G47" s="60">
        <v>14.8</v>
      </c>
      <c r="H47" s="529">
        <v>48</v>
      </c>
      <c r="I47" s="60">
        <v>4.5999999999999996</v>
      </c>
      <c r="J47" s="529">
        <v>100126</v>
      </c>
      <c r="K47" s="529" t="s">
        <v>2741</v>
      </c>
      <c r="L47" s="60">
        <v>3.19</v>
      </c>
      <c r="M47" s="77">
        <v>2.23</v>
      </c>
      <c r="N47" s="528">
        <v>7.11</v>
      </c>
      <c r="P47" s="323"/>
    </row>
    <row r="48" spans="1:23" x14ac:dyDescent="0.3">
      <c r="F48" s="60"/>
      <c r="G48" s="60"/>
      <c r="I48" s="60"/>
      <c r="J48" s="529">
        <v>100036</v>
      </c>
      <c r="K48" s="529" t="s">
        <v>2735</v>
      </c>
      <c r="L48" s="60">
        <v>1.5</v>
      </c>
      <c r="M48" s="77">
        <v>1.6368</v>
      </c>
      <c r="N48" s="528">
        <v>2.46</v>
      </c>
      <c r="P48" s="323">
        <v>40.799999999999997</v>
      </c>
      <c r="S48" s="529" t="s">
        <v>81</v>
      </c>
    </row>
    <row r="49" spans="1:23" x14ac:dyDescent="0.3">
      <c r="A49" s="10" t="s">
        <v>2693</v>
      </c>
      <c r="B49" s="10" t="s">
        <v>2759</v>
      </c>
      <c r="C49" s="10" t="s">
        <v>2753</v>
      </c>
      <c r="D49" s="10" t="s">
        <v>2760</v>
      </c>
      <c r="E49" s="529" t="s">
        <v>24</v>
      </c>
      <c r="F49" s="60">
        <v>10.8</v>
      </c>
      <c r="G49" s="60">
        <v>11.8</v>
      </c>
      <c r="H49" s="529">
        <v>36</v>
      </c>
      <c r="I49" s="60">
        <v>4.8</v>
      </c>
      <c r="J49" s="529">
        <v>100121</v>
      </c>
      <c r="K49" s="529" t="s">
        <v>2761</v>
      </c>
      <c r="L49" s="60">
        <v>6.07</v>
      </c>
      <c r="M49" s="77">
        <v>2.4605999999999999</v>
      </c>
      <c r="N49" s="528">
        <v>14.94</v>
      </c>
      <c r="P49" s="323">
        <v>28.85</v>
      </c>
      <c r="S49" s="529" t="s">
        <v>81</v>
      </c>
    </row>
    <row r="50" spans="1:23" x14ac:dyDescent="0.3">
      <c r="A50" s="10" t="s">
        <v>2693</v>
      </c>
      <c r="B50" s="10" t="s">
        <v>2759</v>
      </c>
      <c r="C50" s="10" t="s">
        <v>2753</v>
      </c>
      <c r="D50" s="10" t="s">
        <v>2760</v>
      </c>
      <c r="E50" s="529" t="s">
        <v>24</v>
      </c>
      <c r="F50" s="60">
        <v>10.8</v>
      </c>
      <c r="G50" s="60">
        <v>11.8</v>
      </c>
      <c r="H50" s="529">
        <v>36</v>
      </c>
      <c r="I50" s="60">
        <v>4.8</v>
      </c>
      <c r="J50" s="529">
        <v>100036</v>
      </c>
      <c r="K50" s="529" t="s">
        <v>2735</v>
      </c>
      <c r="L50" s="60">
        <v>1.1299999999999999</v>
      </c>
      <c r="M50" s="77">
        <v>1.6368</v>
      </c>
      <c r="N50" s="528">
        <v>1.85</v>
      </c>
      <c r="P50" s="323">
        <v>41.94</v>
      </c>
      <c r="S50" s="529" t="s">
        <v>81</v>
      </c>
    </row>
    <row r="51" spans="1:23" x14ac:dyDescent="0.3">
      <c r="A51" s="10" t="s">
        <v>2693</v>
      </c>
      <c r="B51" s="10" t="s">
        <v>2759</v>
      </c>
      <c r="C51" s="10" t="s">
        <v>2753</v>
      </c>
      <c r="D51" s="10" t="s">
        <v>2760</v>
      </c>
      <c r="E51" s="529" t="s">
        <v>24</v>
      </c>
      <c r="F51" s="60">
        <v>10.8</v>
      </c>
      <c r="G51" s="60">
        <v>11.8</v>
      </c>
      <c r="H51" s="529">
        <v>36</v>
      </c>
      <c r="I51" s="60">
        <v>4.8</v>
      </c>
      <c r="J51" s="529">
        <v>100121</v>
      </c>
      <c r="K51" s="529" t="s">
        <v>2761</v>
      </c>
      <c r="L51" s="60">
        <v>6.07</v>
      </c>
      <c r="M51" s="77">
        <v>2.4605999999999999</v>
      </c>
      <c r="N51" s="528">
        <v>14.94</v>
      </c>
      <c r="P51" s="323"/>
    </row>
    <row r="52" spans="1:23" x14ac:dyDescent="0.3">
      <c r="F52" s="60"/>
      <c r="G52" s="60"/>
      <c r="I52" s="60"/>
      <c r="J52" s="529">
        <v>100036</v>
      </c>
      <c r="K52" s="529" t="s">
        <v>2735</v>
      </c>
      <c r="L52" s="60">
        <v>1.1299999999999999</v>
      </c>
      <c r="M52" s="77">
        <v>1.6368</v>
      </c>
      <c r="N52" s="528">
        <v>1.85</v>
      </c>
      <c r="P52" s="323">
        <v>27</v>
      </c>
      <c r="S52" s="529" t="s">
        <v>81</v>
      </c>
    </row>
    <row r="53" spans="1:23" x14ac:dyDescent="0.3">
      <c r="A53" s="10" t="s">
        <v>2693</v>
      </c>
      <c r="B53" s="10" t="s">
        <v>2762</v>
      </c>
      <c r="C53" s="10" t="s">
        <v>2753</v>
      </c>
      <c r="D53" s="10" t="s">
        <v>2763</v>
      </c>
      <c r="E53" s="529" t="s">
        <v>24</v>
      </c>
      <c r="F53" s="60">
        <v>14.1</v>
      </c>
      <c r="G53" s="60">
        <v>15.1</v>
      </c>
      <c r="H53" s="529">
        <v>48</v>
      </c>
      <c r="I53" s="60">
        <v>4.7</v>
      </c>
      <c r="J53" s="529">
        <v>100121</v>
      </c>
      <c r="K53" s="529" t="s">
        <v>2761</v>
      </c>
      <c r="L53" s="60">
        <v>8.32</v>
      </c>
      <c r="M53" s="77">
        <v>2.4605999999999999</v>
      </c>
      <c r="N53" s="528">
        <v>20.47</v>
      </c>
      <c r="P53" s="323">
        <v>36.06</v>
      </c>
      <c r="S53" s="529" t="s">
        <v>81</v>
      </c>
    </row>
    <row r="54" spans="1:23" x14ac:dyDescent="0.3">
      <c r="A54" s="10" t="s">
        <v>2693</v>
      </c>
      <c r="B54" s="10" t="s">
        <v>2762</v>
      </c>
      <c r="C54" s="10" t="s">
        <v>2753</v>
      </c>
      <c r="D54" s="10" t="s">
        <v>2763</v>
      </c>
      <c r="E54" s="529" t="s">
        <v>24</v>
      </c>
      <c r="F54" s="60">
        <v>14.1</v>
      </c>
      <c r="G54" s="60">
        <v>15.1</v>
      </c>
      <c r="H54" s="529">
        <v>48</v>
      </c>
      <c r="I54" s="60">
        <v>4.7</v>
      </c>
      <c r="J54" s="529">
        <v>100036</v>
      </c>
      <c r="K54" s="529" t="s">
        <v>2735</v>
      </c>
      <c r="L54" s="60">
        <v>1.5</v>
      </c>
      <c r="M54" s="77">
        <v>1.6368</v>
      </c>
      <c r="N54" s="528">
        <v>2.46</v>
      </c>
      <c r="P54" s="323">
        <v>54.07</v>
      </c>
      <c r="S54" s="529" t="s">
        <v>81</v>
      </c>
    </row>
    <row r="55" spans="1:23" x14ac:dyDescent="0.3">
      <c r="A55" s="10" t="s">
        <v>2693</v>
      </c>
      <c r="B55" s="10" t="s">
        <v>2762</v>
      </c>
      <c r="C55" s="10" t="s">
        <v>2753</v>
      </c>
      <c r="D55" s="10" t="s">
        <v>2763</v>
      </c>
      <c r="E55" s="529" t="s">
        <v>24</v>
      </c>
      <c r="F55" s="60">
        <v>14.1</v>
      </c>
      <c r="G55" s="60">
        <v>15.1</v>
      </c>
      <c r="H55" s="529">
        <v>48</v>
      </c>
      <c r="I55" s="60">
        <v>4.7</v>
      </c>
      <c r="J55" s="529">
        <v>100121</v>
      </c>
      <c r="K55" s="529" t="s">
        <v>2761</v>
      </c>
      <c r="L55" s="60">
        <v>8.32</v>
      </c>
      <c r="M55" s="77">
        <v>2.4605999999999999</v>
      </c>
      <c r="N55" s="528">
        <v>20.47</v>
      </c>
      <c r="P55" s="323"/>
    </row>
    <row r="56" spans="1:23" x14ac:dyDescent="0.3">
      <c r="F56" s="60"/>
      <c r="G56" s="60"/>
      <c r="I56" s="60"/>
      <c r="J56" s="529">
        <v>100036</v>
      </c>
      <c r="K56" s="529" t="s">
        <v>2735</v>
      </c>
      <c r="L56" s="60">
        <v>1.5</v>
      </c>
      <c r="M56" s="77">
        <v>1.6368</v>
      </c>
      <c r="N56" s="528">
        <v>2.46</v>
      </c>
      <c r="P56" s="323">
        <v>33.6</v>
      </c>
      <c r="S56" s="529" t="s">
        <v>81</v>
      </c>
    </row>
    <row r="57" spans="1:23" x14ac:dyDescent="0.3">
      <c r="A57" s="10" t="s">
        <v>2693</v>
      </c>
      <c r="B57" s="10" t="s">
        <v>2764</v>
      </c>
      <c r="C57" s="10" t="s">
        <v>2753</v>
      </c>
      <c r="D57" s="10" t="s">
        <v>2765</v>
      </c>
      <c r="E57" s="529" t="s">
        <v>24</v>
      </c>
      <c r="F57" s="60">
        <v>11.03</v>
      </c>
      <c r="G57" s="60">
        <v>12.03</v>
      </c>
      <c r="H57" s="529">
        <v>36</v>
      </c>
      <c r="I57" s="60">
        <v>4.9000000000000004</v>
      </c>
      <c r="J57" s="529">
        <v>100121</v>
      </c>
      <c r="K57" s="529" t="s">
        <v>2761</v>
      </c>
      <c r="L57" s="60">
        <v>6.07</v>
      </c>
      <c r="M57" s="77">
        <v>2.4605999999999999</v>
      </c>
      <c r="N57" s="528">
        <v>14.94</v>
      </c>
      <c r="P57" s="323">
        <v>28.85</v>
      </c>
      <c r="S57" s="529" t="s">
        <v>81</v>
      </c>
    </row>
    <row r="58" spans="1:23" x14ac:dyDescent="0.3">
      <c r="A58" s="10" t="s">
        <v>2693</v>
      </c>
      <c r="B58" s="10" t="s">
        <v>2764</v>
      </c>
      <c r="C58" s="10" t="s">
        <v>2753</v>
      </c>
      <c r="D58" s="10" t="s">
        <v>2765</v>
      </c>
      <c r="E58" s="529" t="s">
        <v>24</v>
      </c>
      <c r="F58" s="60">
        <v>11.03</v>
      </c>
      <c r="G58" s="60">
        <v>12.03</v>
      </c>
      <c r="H58" s="529">
        <v>36</v>
      </c>
      <c r="I58" s="60">
        <v>4.9000000000000004</v>
      </c>
      <c r="J58" s="529">
        <v>100036</v>
      </c>
      <c r="K58" s="529" t="s">
        <v>2735</v>
      </c>
      <c r="L58" s="60">
        <v>1.1299999999999999</v>
      </c>
      <c r="M58" s="77">
        <v>1.6368</v>
      </c>
      <c r="N58" s="528">
        <v>1.85</v>
      </c>
      <c r="P58" s="323">
        <v>41.94</v>
      </c>
      <c r="S58" s="529" t="s">
        <v>81</v>
      </c>
    </row>
    <row r="59" spans="1:23" x14ac:dyDescent="0.3">
      <c r="A59" s="10" t="s">
        <v>2693</v>
      </c>
      <c r="B59" s="10" t="s">
        <v>2764</v>
      </c>
      <c r="C59" s="10" t="s">
        <v>2753</v>
      </c>
      <c r="D59" s="10" t="s">
        <v>2765</v>
      </c>
      <c r="E59" s="529" t="s">
        <v>24</v>
      </c>
      <c r="F59" s="60">
        <v>11.03</v>
      </c>
      <c r="G59" s="60">
        <v>12.03</v>
      </c>
      <c r="H59" s="529">
        <v>36</v>
      </c>
      <c r="I59" s="60">
        <v>4.9000000000000004</v>
      </c>
      <c r="J59" s="529">
        <v>100121</v>
      </c>
      <c r="K59" s="529" t="s">
        <v>2761</v>
      </c>
      <c r="L59" s="60">
        <v>6.07</v>
      </c>
      <c r="M59" s="77">
        <v>2.4605999999999999</v>
      </c>
      <c r="N59" s="528">
        <v>14.94</v>
      </c>
      <c r="P59" s="323"/>
    </row>
    <row r="60" spans="1:23" x14ac:dyDescent="0.3">
      <c r="F60" s="60"/>
      <c r="G60" s="60"/>
      <c r="I60" s="60"/>
      <c r="J60" s="529">
        <v>100036</v>
      </c>
      <c r="K60" s="529" t="s">
        <v>2735</v>
      </c>
      <c r="L60" s="60">
        <v>1.1299999999999999</v>
      </c>
      <c r="M60" s="77">
        <v>1.6368</v>
      </c>
      <c r="N60" s="528">
        <v>1.85</v>
      </c>
      <c r="P60" s="323">
        <v>27</v>
      </c>
      <c r="S60" s="529" t="s">
        <v>81</v>
      </c>
    </row>
    <row r="61" spans="1:23" x14ac:dyDescent="0.3">
      <c r="A61" s="10" t="s">
        <v>2693</v>
      </c>
      <c r="B61" s="10" t="s">
        <v>2719</v>
      </c>
      <c r="C61" s="10" t="s">
        <v>2766</v>
      </c>
      <c r="D61" s="10" t="s">
        <v>2720</v>
      </c>
      <c r="E61" s="529" t="s">
        <v>24</v>
      </c>
      <c r="F61" s="60">
        <v>9.68</v>
      </c>
      <c r="G61" s="60">
        <v>10.68</v>
      </c>
      <c r="H61" s="529">
        <v>72</v>
      </c>
      <c r="I61" s="60">
        <v>2.15</v>
      </c>
      <c r="J61" s="529">
        <v>110254</v>
      </c>
      <c r="K61" s="529" t="s">
        <v>2721</v>
      </c>
      <c r="L61" s="60">
        <v>4.5</v>
      </c>
      <c r="M61" s="77">
        <v>1.6368</v>
      </c>
      <c r="N61" s="528">
        <v>7.37</v>
      </c>
      <c r="P61" s="323">
        <v>32.4</v>
      </c>
      <c r="S61" s="529" t="s">
        <v>2720</v>
      </c>
      <c r="T61" s="529" t="s">
        <v>24</v>
      </c>
      <c r="W61" s="528">
        <v>39.11</v>
      </c>
    </row>
    <row r="62" spans="1:23" x14ac:dyDescent="0.3">
      <c r="A62" s="10" t="s">
        <v>2693</v>
      </c>
      <c r="B62" s="10" t="s">
        <v>1741</v>
      </c>
      <c r="C62" s="10" t="s">
        <v>2766</v>
      </c>
      <c r="D62" s="10" t="s">
        <v>2727</v>
      </c>
      <c r="E62" s="529" t="s">
        <v>24</v>
      </c>
      <c r="F62" s="60">
        <v>12.6</v>
      </c>
      <c r="G62" s="60">
        <v>13.6</v>
      </c>
      <c r="H62" s="529">
        <v>48</v>
      </c>
      <c r="I62" s="60">
        <v>4.2</v>
      </c>
      <c r="J62" s="529">
        <v>110254</v>
      </c>
      <c r="K62" s="529" t="s">
        <v>2721</v>
      </c>
      <c r="L62" s="60">
        <v>6</v>
      </c>
      <c r="M62" s="77">
        <v>1.6368</v>
      </c>
      <c r="N62" s="528">
        <v>9.82</v>
      </c>
      <c r="P62" s="323">
        <v>26.88</v>
      </c>
      <c r="S62" s="529" t="s">
        <v>2727</v>
      </c>
      <c r="T62" s="529" t="s">
        <v>24</v>
      </c>
      <c r="W62" s="528">
        <v>36.700000000000003</v>
      </c>
    </row>
  </sheetData>
  <protectedRanges>
    <protectedRange password="8F60" sqref="Z6" name="Calculations_40"/>
  </protectedRanges>
  <mergeCells count="1">
    <mergeCell ref="P5:Q5"/>
  </mergeCells>
  <conditionalFormatting sqref="D1:D6">
    <cfRule type="duplicateValues" dxfId="79" priority="2"/>
  </conditionalFormatting>
  <conditionalFormatting sqref="T6">
    <cfRule type="duplicateValues" dxfId="78" priority="1"/>
  </conditionalFormatting>
  <conditionalFormatting sqref="E1:E6">
    <cfRule type="duplicateValues" dxfId="77" priority="3"/>
  </conditionalFormatting>
  <conditionalFormatting sqref="T1:T5 S1:S6">
    <cfRule type="duplicateValues" dxfId="76" priority="4"/>
  </conditionalFormatting>
  <printOptions gridLines="1"/>
  <pageMargins left="0.7" right="0.7" top="0.75" bottom="0.75" header="0.3" footer="0.3"/>
  <pageSetup scale="34" fitToHeight="0" orientation="landscape" horizontalDpi="300" verticalDpi="300"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tabColor rgb="FFFF0000"/>
  </sheetPr>
  <dimension ref="A1:T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5546875" style="10" bestFit="1" customWidth="1"/>
    <col min="2" max="2" width="20.109375" style="10" customWidth="1"/>
    <col min="3" max="3" width="27.109375" style="10" bestFit="1" customWidth="1"/>
    <col min="4" max="6" width="10.109375" style="553" bestFit="1" customWidth="1"/>
    <col min="7" max="7" width="8.44140625" style="553" bestFit="1" customWidth="1"/>
    <col min="8" max="8" width="7.44140625" style="553" bestFit="1" customWidth="1"/>
    <col min="9" max="9" width="9.109375" style="553"/>
    <col min="10" max="10" width="22" style="553" bestFit="1" customWidth="1"/>
    <col min="11" max="11" width="20.88671875" style="553" customWidth="1"/>
    <col min="12" max="12" width="21.88671875" style="553" customWidth="1"/>
    <col min="13" max="13" width="20.88671875" style="553" customWidth="1"/>
    <col min="14" max="14" width="10.109375" style="58" bestFit="1" customWidth="1"/>
    <col min="15" max="16" width="8.5546875" style="552" bestFit="1" customWidth="1"/>
    <col min="17" max="17" width="5.88671875" style="59" customWidth="1"/>
    <col min="18" max="18" width="16" style="552" bestFit="1" customWidth="1"/>
    <col min="19" max="19" width="15.88671875" style="552" bestFit="1" customWidth="1"/>
    <col min="20" max="20" width="6.5546875" style="553" bestFit="1" customWidth="1"/>
    <col min="21" max="16384" width="9.10937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575"/>
      <c r="F2" s="576"/>
      <c r="G2" s="576"/>
      <c r="H2" s="576"/>
      <c r="I2" s="576"/>
      <c r="J2" s="576"/>
      <c r="K2" s="576"/>
      <c r="L2" s="576"/>
      <c r="M2" s="576"/>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2767</v>
      </c>
      <c r="B7" s="10" t="s">
        <v>2768</v>
      </c>
      <c r="C7" s="10">
        <v>77070</v>
      </c>
      <c r="D7" s="553" t="s">
        <v>24</v>
      </c>
      <c r="E7" s="553">
        <v>22.5</v>
      </c>
      <c r="F7" s="553">
        <v>24</v>
      </c>
      <c r="G7" s="553">
        <v>80</v>
      </c>
      <c r="H7" s="553">
        <v>4.5</v>
      </c>
      <c r="I7" s="553">
        <v>110244</v>
      </c>
      <c r="J7" s="553" t="s">
        <v>2769</v>
      </c>
      <c r="K7" s="553">
        <v>49</v>
      </c>
      <c r="N7" s="58">
        <v>9.26</v>
      </c>
      <c r="O7" s="552">
        <v>1.6629</v>
      </c>
      <c r="P7" s="552">
        <v>15.4</v>
      </c>
      <c r="R7" s="552">
        <v>15.4</v>
      </c>
    </row>
    <row r="8" spans="1:20" x14ac:dyDescent="0.3">
      <c r="A8" s="10" t="s">
        <v>2767</v>
      </c>
      <c r="B8" s="10" t="s">
        <v>2770</v>
      </c>
      <c r="C8" s="10">
        <v>77071</v>
      </c>
      <c r="D8" s="553" t="s">
        <v>24</v>
      </c>
      <c r="E8" s="553">
        <v>22.5</v>
      </c>
      <c r="F8" s="553">
        <v>24</v>
      </c>
      <c r="G8" s="553">
        <v>80</v>
      </c>
      <c r="H8" s="553">
        <v>4.5</v>
      </c>
      <c r="I8" s="553">
        <v>110244</v>
      </c>
      <c r="J8" s="553" t="s">
        <v>2769</v>
      </c>
      <c r="K8" s="553">
        <v>50</v>
      </c>
      <c r="N8" s="58">
        <v>7.76</v>
      </c>
      <c r="O8" s="552">
        <v>1.66</v>
      </c>
      <c r="P8" s="552">
        <v>12.9</v>
      </c>
      <c r="R8" s="552">
        <v>12.9</v>
      </c>
    </row>
    <row r="9" spans="1:20" x14ac:dyDescent="0.3">
      <c r="A9" s="10" t="s">
        <v>2767</v>
      </c>
      <c r="B9" s="10" t="s">
        <v>2771</v>
      </c>
      <c r="C9" s="10">
        <v>77044</v>
      </c>
      <c r="D9" s="553" t="s">
        <v>2772</v>
      </c>
      <c r="E9" s="553">
        <v>20</v>
      </c>
      <c r="F9" s="553">
        <v>21.5</v>
      </c>
      <c r="G9" s="553">
        <v>72</v>
      </c>
      <c r="H9" s="553">
        <v>4.5</v>
      </c>
      <c r="I9" s="553">
        <v>110244</v>
      </c>
      <c r="J9" s="553" t="s">
        <v>2769</v>
      </c>
      <c r="K9" s="553">
        <v>43.1</v>
      </c>
      <c r="N9" s="58">
        <v>3.85</v>
      </c>
      <c r="O9" s="552">
        <v>1.66</v>
      </c>
      <c r="P9" s="552">
        <v>6.4</v>
      </c>
      <c r="R9" s="552">
        <v>6.4</v>
      </c>
    </row>
  </sheetData>
  <protectedRanges>
    <protectedRange password="8F60" sqref="S6" name="Calculations_40"/>
  </protectedRanges>
  <conditionalFormatting sqref="C4:C6">
    <cfRule type="duplicateValues" dxfId="75" priority="3"/>
  </conditionalFormatting>
  <conditionalFormatting sqref="D4:D6">
    <cfRule type="duplicateValues" dxfId="74" priority="4"/>
  </conditionalFormatting>
  <conditionalFormatting sqref="D1:D3">
    <cfRule type="duplicateValues" dxfId="73" priority="1"/>
  </conditionalFormatting>
  <conditionalFormatting sqref="E1:E3">
    <cfRule type="duplicateValues" dxfId="72" priority="2"/>
  </conditionalFormatting>
  <pageMargins left="0.7" right="0.7" top="0.75" bottom="0.75" header="0.3" footer="0.3"/>
  <legacy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tabColor rgb="FFFFC000"/>
  </sheetPr>
  <dimension ref="A1:T43"/>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1.5546875" style="768" customWidth="1"/>
    <col min="2" max="2" width="41.5546875" style="768" customWidth="1"/>
    <col min="3" max="3" width="27.33203125" style="768" bestFit="1" customWidth="1"/>
    <col min="4" max="6" width="10.33203125" style="775" bestFit="1" customWidth="1"/>
    <col min="7" max="7" width="8.44140625" style="775" bestFit="1" customWidth="1"/>
    <col min="8" max="8" width="7.44140625" style="775" bestFit="1" customWidth="1"/>
    <col min="9" max="9" width="9.33203125" style="775"/>
    <col min="10" max="10" width="22" style="775" bestFit="1" customWidth="1"/>
    <col min="11" max="11" width="20.6640625" style="775" customWidth="1"/>
    <col min="12" max="12" width="21.6640625" style="775" customWidth="1"/>
    <col min="13" max="13" width="20.6640625" style="775" customWidth="1"/>
    <col min="14" max="14" width="10.33203125" style="778" bestFit="1" customWidth="1"/>
    <col min="15" max="15" width="9.5546875" style="777" customWidth="1"/>
    <col min="16" max="16" width="8.5546875" style="777" bestFit="1" customWidth="1"/>
    <col min="17" max="17" width="5.6640625" style="779" customWidth="1"/>
    <col min="18" max="18" width="16" style="777" bestFit="1" customWidth="1"/>
    <col min="19" max="19" width="15.6640625" style="777" bestFit="1" customWidth="1"/>
    <col min="20" max="20" width="69.33203125" style="775" bestFit="1" customWidth="1"/>
    <col min="21" max="16384" width="9.33203125" style="768"/>
  </cols>
  <sheetData>
    <row r="1" spans="1:20" s="759" customFormat="1" x14ac:dyDescent="0.3">
      <c r="A1" s="755"/>
      <c r="B1" s="2" t="s">
        <v>42</v>
      </c>
      <c r="C1" s="2"/>
      <c r="D1" s="2"/>
      <c r="E1" s="26"/>
      <c r="F1" s="26"/>
      <c r="G1" s="26"/>
      <c r="H1" s="26"/>
      <c r="I1" s="26"/>
      <c r="J1" s="26"/>
      <c r="K1" s="26"/>
      <c r="L1" s="26"/>
      <c r="M1" s="26"/>
      <c r="N1" s="27"/>
      <c r="O1" s="28"/>
      <c r="P1" s="28"/>
      <c r="Q1" s="756"/>
      <c r="R1" s="28"/>
      <c r="S1" s="757"/>
      <c r="T1" s="758"/>
    </row>
    <row r="2" spans="1:20" s="759" customFormat="1" x14ac:dyDescent="0.3">
      <c r="A2" s="760"/>
      <c r="B2" s="5" t="s">
        <v>41</v>
      </c>
      <c r="C2" s="5"/>
      <c r="D2" s="5"/>
      <c r="E2" s="575"/>
      <c r="F2" s="576"/>
      <c r="G2" s="576"/>
      <c r="H2" s="576"/>
      <c r="I2" s="576"/>
      <c r="J2" s="576"/>
      <c r="K2" s="576"/>
      <c r="L2" s="576"/>
      <c r="M2" s="576"/>
      <c r="N2" s="35"/>
      <c r="O2" s="36"/>
      <c r="P2" s="36"/>
      <c r="Q2" s="761"/>
      <c r="R2" s="36"/>
      <c r="S2" s="762"/>
      <c r="T2" s="763"/>
    </row>
    <row r="3" spans="1:20" s="759" customFormat="1" x14ac:dyDescent="0.3">
      <c r="A3" s="760"/>
      <c r="B3" s="6" t="s">
        <v>0</v>
      </c>
      <c r="C3" s="6"/>
      <c r="D3" s="6"/>
      <c r="E3" s="41"/>
      <c r="F3" s="42"/>
      <c r="G3" s="42"/>
      <c r="H3" s="42"/>
      <c r="I3" s="42"/>
      <c r="J3" s="42"/>
      <c r="K3" s="42"/>
      <c r="L3" s="42"/>
      <c r="M3" s="42"/>
      <c r="N3" s="43"/>
      <c r="O3" s="44"/>
      <c r="P3" s="44"/>
      <c r="Q3" s="764"/>
      <c r="R3" s="44"/>
      <c r="S3" s="762"/>
      <c r="T3" s="763"/>
    </row>
    <row r="4" spans="1:20" s="759" customFormat="1" ht="14.4" thickBot="1" x14ac:dyDescent="0.35">
      <c r="A4" s="760"/>
      <c r="B4" s="6"/>
      <c r="C4" s="6"/>
      <c r="D4" s="41"/>
      <c r="E4" s="42"/>
      <c r="F4" s="42"/>
      <c r="G4" s="42"/>
      <c r="H4" s="42"/>
      <c r="I4" s="42"/>
      <c r="J4" s="42"/>
      <c r="K4" s="42"/>
      <c r="L4" s="42"/>
      <c r="M4" s="42"/>
      <c r="N4" s="43"/>
      <c r="O4" s="44"/>
      <c r="P4" s="44"/>
      <c r="Q4" s="764"/>
      <c r="R4" s="44"/>
      <c r="S4" s="762"/>
      <c r="T4" s="763"/>
    </row>
    <row r="5" spans="1:20" ht="15.75" customHeight="1" thickBot="1" x14ac:dyDescent="0.35">
      <c r="A5" s="8"/>
      <c r="B5" s="8"/>
      <c r="C5" s="9" t="s">
        <v>1</v>
      </c>
      <c r="D5" s="47"/>
      <c r="E5" s="48"/>
      <c r="F5" s="48"/>
      <c r="G5" s="48"/>
      <c r="H5" s="48"/>
      <c r="I5" s="48"/>
      <c r="J5" s="49"/>
      <c r="K5" s="49"/>
      <c r="L5" s="49"/>
      <c r="M5" s="49"/>
      <c r="N5" s="50"/>
      <c r="O5" s="51"/>
      <c r="P5" s="51"/>
      <c r="Q5" s="765"/>
      <c r="R5" s="766" t="s">
        <v>14</v>
      </c>
      <c r="S5" s="767"/>
      <c r="T5" s="18"/>
    </row>
    <row r="6" spans="1:20" ht="83.4" thickBot="1" x14ac:dyDescent="0.35">
      <c r="A6" s="769" t="s">
        <v>3</v>
      </c>
      <c r="B6" s="12" t="s">
        <v>8</v>
      </c>
      <c r="C6" s="13" t="s">
        <v>18</v>
      </c>
      <c r="D6" s="14" t="s">
        <v>9</v>
      </c>
      <c r="E6" s="14" t="s">
        <v>5</v>
      </c>
      <c r="F6" s="14" t="s">
        <v>20</v>
      </c>
      <c r="G6" s="12" t="s">
        <v>38</v>
      </c>
      <c r="H6" s="14" t="s">
        <v>39</v>
      </c>
      <c r="I6" s="17" t="s">
        <v>10</v>
      </c>
      <c r="J6" s="14" t="s">
        <v>11</v>
      </c>
      <c r="K6" s="15" t="s">
        <v>29</v>
      </c>
      <c r="L6" s="770" t="s">
        <v>30</v>
      </c>
      <c r="M6" s="15" t="s">
        <v>31</v>
      </c>
      <c r="N6" s="771" t="s">
        <v>28</v>
      </c>
      <c r="O6" s="772" t="s">
        <v>12</v>
      </c>
      <c r="P6" s="772" t="s">
        <v>13</v>
      </c>
      <c r="Q6" s="773"/>
      <c r="R6" s="772" t="s">
        <v>16</v>
      </c>
      <c r="S6" s="774" t="s">
        <v>17</v>
      </c>
      <c r="T6" s="15" t="s">
        <v>7</v>
      </c>
    </row>
    <row r="7" spans="1:20" x14ac:dyDescent="0.3">
      <c r="A7" s="768" t="s">
        <v>21</v>
      </c>
      <c r="B7" s="768" t="s">
        <v>22</v>
      </c>
      <c r="C7" s="768">
        <v>12345</v>
      </c>
      <c r="D7" s="775" t="s">
        <v>24</v>
      </c>
      <c r="E7" s="775">
        <v>13.2</v>
      </c>
      <c r="F7" s="776">
        <v>14.75</v>
      </c>
      <c r="G7" s="775">
        <v>50</v>
      </c>
      <c r="H7" s="775">
        <v>4.25</v>
      </c>
      <c r="I7" s="775">
        <v>100054</v>
      </c>
      <c r="J7" s="775" t="s">
        <v>25</v>
      </c>
      <c r="K7" s="777">
        <v>119</v>
      </c>
      <c r="L7" s="777">
        <v>117</v>
      </c>
      <c r="M7" s="777">
        <v>120</v>
      </c>
      <c r="N7" s="778">
        <v>45</v>
      </c>
      <c r="O7" s="777">
        <v>2</v>
      </c>
      <c r="P7" s="777">
        <v>90</v>
      </c>
      <c r="R7" s="777">
        <v>90</v>
      </c>
      <c r="S7" s="777">
        <v>0</v>
      </c>
    </row>
    <row r="8" spans="1:20" x14ac:dyDescent="0.3">
      <c r="F8" s="776"/>
      <c r="I8" s="775">
        <v>100036</v>
      </c>
      <c r="J8" s="775" t="s">
        <v>75</v>
      </c>
      <c r="K8" s="777"/>
      <c r="L8" s="777"/>
      <c r="M8" s="777"/>
      <c r="N8" s="778">
        <v>1</v>
      </c>
      <c r="O8" s="777">
        <v>1.5</v>
      </c>
      <c r="P8" s="777">
        <v>1.5</v>
      </c>
      <c r="R8" s="777">
        <v>1.5</v>
      </c>
      <c r="S8" s="777">
        <v>0</v>
      </c>
    </row>
    <row r="9" spans="1:20" x14ac:dyDescent="0.3">
      <c r="A9" s="768" t="s">
        <v>2773</v>
      </c>
      <c r="B9" s="768" t="s">
        <v>2774</v>
      </c>
      <c r="C9" s="768">
        <v>39911</v>
      </c>
      <c r="D9" s="775" t="s">
        <v>24</v>
      </c>
      <c r="E9" s="776">
        <v>26.25</v>
      </c>
      <c r="F9" s="776">
        <v>28.25</v>
      </c>
      <c r="G9" s="775">
        <v>140</v>
      </c>
      <c r="H9" s="780">
        <v>3</v>
      </c>
      <c r="I9" s="775">
        <v>110242</v>
      </c>
      <c r="J9" s="759" t="s">
        <v>2775</v>
      </c>
      <c r="K9" s="194">
        <v>65.790000000000006</v>
      </c>
      <c r="L9" s="553"/>
      <c r="M9" s="553"/>
      <c r="N9" s="193">
        <v>8.9198435972629575</v>
      </c>
      <c r="O9" s="781">
        <v>1.6368</v>
      </c>
      <c r="P9" s="194">
        <v>14.600000000000009</v>
      </c>
      <c r="Q9" s="59"/>
      <c r="R9" s="194">
        <v>14.600000000000009</v>
      </c>
      <c r="S9" s="777">
        <v>0</v>
      </c>
      <c r="T9" s="759" t="s">
        <v>2776</v>
      </c>
    </row>
    <row r="10" spans="1:20" x14ac:dyDescent="0.3">
      <c r="A10" s="768" t="s">
        <v>2773</v>
      </c>
      <c r="B10" s="768" t="s">
        <v>2777</v>
      </c>
      <c r="C10" s="768">
        <v>39912</v>
      </c>
      <c r="D10" s="775" t="s">
        <v>24</v>
      </c>
      <c r="E10" s="776">
        <v>26.25</v>
      </c>
      <c r="F10" s="776">
        <v>28.25</v>
      </c>
      <c r="G10" s="775">
        <v>140</v>
      </c>
      <c r="H10" s="780">
        <v>3</v>
      </c>
      <c r="I10" s="775">
        <v>110242</v>
      </c>
      <c r="J10" s="759" t="s">
        <v>2775</v>
      </c>
      <c r="K10" s="194">
        <v>65.790000000000006</v>
      </c>
      <c r="L10" s="553"/>
      <c r="M10" s="553"/>
      <c r="N10" s="193">
        <v>8.9198435972629575</v>
      </c>
      <c r="O10" s="781">
        <v>1.6368</v>
      </c>
      <c r="P10" s="194">
        <v>14.600000000000009</v>
      </c>
      <c r="Q10" s="59"/>
      <c r="R10" s="194">
        <v>14.600000000000009</v>
      </c>
      <c r="S10" s="777">
        <v>0</v>
      </c>
      <c r="T10" s="759" t="s">
        <v>2776</v>
      </c>
    </row>
    <row r="11" spans="1:20" x14ac:dyDescent="0.3">
      <c r="A11" s="768" t="s">
        <v>2773</v>
      </c>
      <c r="B11" s="768" t="s">
        <v>2778</v>
      </c>
      <c r="C11" s="768">
        <v>39940</v>
      </c>
      <c r="D11" s="775" t="s">
        <v>24</v>
      </c>
      <c r="E11" s="776">
        <v>39.75</v>
      </c>
      <c r="F11" s="776">
        <v>41.3</v>
      </c>
      <c r="G11" s="775">
        <v>212</v>
      </c>
      <c r="H11" s="780">
        <v>3</v>
      </c>
      <c r="I11" s="775">
        <v>110242</v>
      </c>
      <c r="J11" s="759" t="s">
        <v>2775</v>
      </c>
      <c r="K11" s="194">
        <v>58.48</v>
      </c>
      <c r="L11" s="553"/>
      <c r="M11" s="553"/>
      <c r="N11" s="193">
        <v>13.501955034213095</v>
      </c>
      <c r="O11" s="781">
        <v>1.6368</v>
      </c>
      <c r="P11" s="194">
        <v>22.099999999999994</v>
      </c>
      <c r="Q11" s="59"/>
      <c r="R11" s="194">
        <v>22.099999999999994</v>
      </c>
      <c r="S11" s="777">
        <v>0</v>
      </c>
      <c r="T11" s="759" t="s">
        <v>2776</v>
      </c>
    </row>
    <row r="12" spans="1:20" x14ac:dyDescent="0.3">
      <c r="A12" s="768" t="s">
        <v>2773</v>
      </c>
      <c r="B12" s="768" t="s">
        <v>2779</v>
      </c>
      <c r="C12" s="768">
        <v>39941</v>
      </c>
      <c r="D12" s="775" t="s">
        <v>24</v>
      </c>
      <c r="E12" s="776">
        <v>39.75</v>
      </c>
      <c r="F12" s="776">
        <v>41.3</v>
      </c>
      <c r="G12" s="775">
        <v>212</v>
      </c>
      <c r="H12" s="780">
        <v>3</v>
      </c>
      <c r="I12" s="775">
        <v>110242</v>
      </c>
      <c r="J12" s="759" t="s">
        <v>2775</v>
      </c>
      <c r="K12" s="194">
        <v>58.48</v>
      </c>
      <c r="L12" s="553"/>
      <c r="M12" s="553"/>
      <c r="N12" s="193">
        <v>13.501955034213095</v>
      </c>
      <c r="O12" s="781">
        <v>1.6368</v>
      </c>
      <c r="P12" s="194">
        <v>22.099999999999994</v>
      </c>
      <c r="Q12" s="59"/>
      <c r="R12" s="194">
        <v>22.099999999999994</v>
      </c>
      <c r="S12" s="777">
        <v>0</v>
      </c>
      <c r="T12" s="759" t="s">
        <v>2776</v>
      </c>
    </row>
    <row r="13" spans="1:20" x14ac:dyDescent="0.3">
      <c r="A13" s="768" t="s">
        <v>2773</v>
      </c>
      <c r="B13" s="768" t="s">
        <v>2780</v>
      </c>
      <c r="C13" s="768">
        <v>39944</v>
      </c>
      <c r="D13" s="775" t="s">
        <v>24</v>
      </c>
      <c r="E13" s="776">
        <v>39.75</v>
      </c>
      <c r="F13" s="776">
        <v>41.3</v>
      </c>
      <c r="G13" s="775">
        <v>212</v>
      </c>
      <c r="H13" s="780">
        <v>3</v>
      </c>
      <c r="I13" s="775">
        <v>110242</v>
      </c>
      <c r="J13" s="759" t="s">
        <v>2775</v>
      </c>
      <c r="K13" s="194">
        <v>66.84</v>
      </c>
      <c r="L13" s="553"/>
      <c r="M13" s="553"/>
      <c r="N13" s="193">
        <v>14.577223851417404</v>
      </c>
      <c r="O13" s="781">
        <v>1.6368</v>
      </c>
      <c r="P13" s="194">
        <v>23.860000000000007</v>
      </c>
      <c r="Q13" s="59"/>
      <c r="R13" s="194">
        <v>23.860000000000007</v>
      </c>
      <c r="S13" s="777">
        <v>0</v>
      </c>
      <c r="T13" s="759" t="s">
        <v>2776</v>
      </c>
    </row>
    <row r="14" spans="1:20" x14ac:dyDescent="0.3">
      <c r="A14" s="768" t="s">
        <v>2773</v>
      </c>
      <c r="B14" s="768" t="s">
        <v>2781</v>
      </c>
      <c r="C14" s="768">
        <v>41485</v>
      </c>
      <c r="D14" s="775" t="s">
        <v>24</v>
      </c>
      <c r="E14" s="776">
        <v>20</v>
      </c>
      <c r="F14" s="776">
        <v>21.5</v>
      </c>
      <c r="G14" s="775">
        <v>320</v>
      </c>
      <c r="H14" s="780">
        <v>1</v>
      </c>
      <c r="I14" s="775">
        <v>110242</v>
      </c>
      <c r="J14" s="759" t="s">
        <v>2775</v>
      </c>
      <c r="K14" s="194">
        <v>44.24</v>
      </c>
      <c r="L14" s="553"/>
      <c r="M14" s="553"/>
      <c r="N14" s="193">
        <v>20.002443792766375</v>
      </c>
      <c r="O14" s="781">
        <v>1.6368</v>
      </c>
      <c r="P14" s="194">
        <v>32.74</v>
      </c>
      <c r="Q14" s="59"/>
      <c r="R14" s="194">
        <v>32.74</v>
      </c>
      <c r="S14" s="777">
        <v>0</v>
      </c>
      <c r="T14" s="759" t="s">
        <v>2776</v>
      </c>
    </row>
    <row r="15" spans="1:20" x14ac:dyDescent="0.3">
      <c r="A15" s="768" t="s">
        <v>2773</v>
      </c>
      <c r="B15" s="768" t="s">
        <v>2782</v>
      </c>
      <c r="C15" s="768">
        <v>41698</v>
      </c>
      <c r="D15" s="775" t="s">
        <v>24</v>
      </c>
      <c r="E15" s="776">
        <v>20</v>
      </c>
      <c r="F15" s="776">
        <v>21.5</v>
      </c>
      <c r="G15" s="775">
        <v>320</v>
      </c>
      <c r="H15" s="780">
        <v>1</v>
      </c>
      <c r="I15" s="775">
        <v>110242</v>
      </c>
      <c r="J15" s="759" t="s">
        <v>2775</v>
      </c>
      <c r="K15" s="194">
        <v>42.34</v>
      </c>
      <c r="L15" s="553"/>
      <c r="M15" s="553"/>
      <c r="N15" s="193">
        <v>20.002443792766375</v>
      </c>
      <c r="O15" s="781">
        <v>1.6368</v>
      </c>
      <c r="P15" s="194">
        <v>32.74</v>
      </c>
      <c r="Q15" s="59"/>
      <c r="R15" s="194">
        <v>32.74</v>
      </c>
      <c r="S15" s="777">
        <v>0</v>
      </c>
      <c r="T15" s="759" t="s">
        <v>2776</v>
      </c>
    </row>
    <row r="16" spans="1:20" x14ac:dyDescent="0.3">
      <c r="A16" s="768" t="s">
        <v>2773</v>
      </c>
      <c r="B16" s="768" t="s">
        <v>2783</v>
      </c>
      <c r="C16" s="768">
        <v>41725</v>
      </c>
      <c r="D16" s="775" t="s">
        <v>24</v>
      </c>
      <c r="E16" s="776">
        <v>20</v>
      </c>
      <c r="F16" s="776">
        <v>21.5</v>
      </c>
      <c r="G16" s="775">
        <v>320</v>
      </c>
      <c r="H16" s="780">
        <v>1</v>
      </c>
      <c r="I16" s="775">
        <v>110242</v>
      </c>
      <c r="J16" s="759" t="s">
        <v>2775</v>
      </c>
      <c r="K16" s="194">
        <v>49.79</v>
      </c>
      <c r="L16" s="553"/>
      <c r="M16" s="553"/>
      <c r="N16" s="193">
        <v>16.000733137829911</v>
      </c>
      <c r="O16" s="781">
        <v>1.6368</v>
      </c>
      <c r="P16" s="194">
        <v>26.189999999999998</v>
      </c>
      <c r="Q16" s="59"/>
      <c r="R16" s="194">
        <v>26.189999999999998</v>
      </c>
      <c r="S16" s="777">
        <v>0</v>
      </c>
      <c r="T16" s="759" t="s">
        <v>2776</v>
      </c>
    </row>
    <row r="17" spans="1:20" x14ac:dyDescent="0.3">
      <c r="A17" s="768" t="s">
        <v>2773</v>
      </c>
      <c r="B17" s="768" t="s">
        <v>2784</v>
      </c>
      <c r="C17" s="768">
        <v>41728</v>
      </c>
      <c r="D17" s="775" t="s">
        <v>24</v>
      </c>
      <c r="E17" s="776">
        <v>20</v>
      </c>
      <c r="F17" s="776">
        <v>21.5</v>
      </c>
      <c r="G17" s="775">
        <v>320</v>
      </c>
      <c r="H17" s="780">
        <v>1</v>
      </c>
      <c r="I17" s="775">
        <v>110242</v>
      </c>
      <c r="J17" s="759" t="s">
        <v>2775</v>
      </c>
      <c r="K17" s="194">
        <v>47.81</v>
      </c>
      <c r="L17" s="553"/>
      <c r="M17" s="553"/>
      <c r="N17" s="193">
        <v>15.340909090909092</v>
      </c>
      <c r="O17" s="781">
        <v>1.6368</v>
      </c>
      <c r="P17" s="194">
        <v>25.110000000000003</v>
      </c>
      <c r="Q17" s="59"/>
      <c r="R17" s="194">
        <v>25.110000000000003</v>
      </c>
      <c r="S17" s="777">
        <v>0</v>
      </c>
      <c r="T17" s="759" t="s">
        <v>2776</v>
      </c>
    </row>
    <row r="18" spans="1:20" x14ac:dyDescent="0.3">
      <c r="A18" s="768" t="s">
        <v>2773</v>
      </c>
      <c r="B18" s="768" t="s">
        <v>2785</v>
      </c>
      <c r="C18" s="768">
        <v>41749</v>
      </c>
      <c r="D18" s="775" t="s">
        <v>24</v>
      </c>
      <c r="E18" s="776">
        <v>20</v>
      </c>
      <c r="F18" s="776">
        <v>21.5</v>
      </c>
      <c r="G18" s="775">
        <v>320</v>
      </c>
      <c r="H18" s="780">
        <v>1</v>
      </c>
      <c r="I18" s="775">
        <v>110242</v>
      </c>
      <c r="J18" s="759" t="s">
        <v>2775</v>
      </c>
      <c r="K18" s="194">
        <v>42.54</v>
      </c>
      <c r="L18" s="553"/>
      <c r="M18" s="553"/>
      <c r="N18" s="193">
        <v>20.002443792766371</v>
      </c>
      <c r="O18" s="781">
        <v>1.6368</v>
      </c>
      <c r="P18" s="194">
        <v>32.739999999999995</v>
      </c>
      <c r="Q18" s="59"/>
      <c r="R18" s="194">
        <v>32.739999999999995</v>
      </c>
      <c r="S18" s="777">
        <v>0</v>
      </c>
      <c r="T18" s="759" t="s">
        <v>2776</v>
      </c>
    </row>
    <row r="19" spans="1:20" x14ac:dyDescent="0.3">
      <c r="A19" s="768" t="s">
        <v>2773</v>
      </c>
      <c r="B19" s="768" t="s">
        <v>2786</v>
      </c>
      <c r="C19" s="768">
        <v>43274</v>
      </c>
      <c r="D19" s="775" t="s">
        <v>24</v>
      </c>
      <c r="E19" s="776">
        <v>30</v>
      </c>
      <c r="F19" s="776">
        <v>32.5</v>
      </c>
      <c r="G19" s="775">
        <v>80</v>
      </c>
      <c r="H19" s="780">
        <v>6</v>
      </c>
      <c r="I19" s="775">
        <v>110242</v>
      </c>
      <c r="J19" s="759" t="s">
        <v>2775</v>
      </c>
      <c r="K19" s="194">
        <v>52.74</v>
      </c>
      <c r="L19" s="553"/>
      <c r="M19" s="553"/>
      <c r="N19" s="193">
        <v>6.6593352883675454</v>
      </c>
      <c r="O19" s="781">
        <v>1.6368</v>
      </c>
      <c r="P19" s="194">
        <v>10.899999999999999</v>
      </c>
      <c r="Q19" s="59"/>
      <c r="R19" s="194">
        <v>10.899999999999999</v>
      </c>
      <c r="S19" s="777">
        <v>0</v>
      </c>
      <c r="T19" s="759" t="s">
        <v>2776</v>
      </c>
    </row>
    <row r="20" spans="1:20" x14ac:dyDescent="0.3">
      <c r="A20" s="768" t="s">
        <v>2773</v>
      </c>
      <c r="B20" s="768" t="s">
        <v>2787</v>
      </c>
      <c r="C20" s="768">
        <v>43277</v>
      </c>
      <c r="D20" s="775" t="s">
        <v>24</v>
      </c>
      <c r="E20" s="776">
        <v>30</v>
      </c>
      <c r="F20" s="776">
        <v>32.5</v>
      </c>
      <c r="G20" s="775">
        <v>80</v>
      </c>
      <c r="H20" s="780">
        <v>6</v>
      </c>
      <c r="I20" s="775">
        <v>110242</v>
      </c>
      <c r="J20" s="759" t="s">
        <v>2775</v>
      </c>
      <c r="K20" s="194">
        <v>53.11</v>
      </c>
      <c r="L20" s="553"/>
      <c r="M20" s="553"/>
      <c r="N20" s="193">
        <v>6.2499999999999982</v>
      </c>
      <c r="O20" s="781">
        <v>1.6368</v>
      </c>
      <c r="P20" s="194">
        <v>10.229999999999997</v>
      </c>
      <c r="Q20" s="59"/>
      <c r="R20" s="194">
        <v>10.229999999999997</v>
      </c>
      <c r="S20" s="777">
        <v>0</v>
      </c>
      <c r="T20" s="759" t="s">
        <v>2776</v>
      </c>
    </row>
    <row r="21" spans="1:20" x14ac:dyDescent="0.3">
      <c r="A21" s="768" t="s">
        <v>2773</v>
      </c>
      <c r="B21" s="768" t="s">
        <v>2788</v>
      </c>
      <c r="C21" s="768">
        <v>43284</v>
      </c>
      <c r="D21" s="775" t="s">
        <v>24</v>
      </c>
      <c r="E21" s="776">
        <v>30</v>
      </c>
      <c r="F21" s="776">
        <v>32.5</v>
      </c>
      <c r="G21" s="775">
        <v>80</v>
      </c>
      <c r="H21" s="780">
        <v>6</v>
      </c>
      <c r="I21" s="775">
        <v>110242</v>
      </c>
      <c r="J21" s="759" t="s">
        <v>2775</v>
      </c>
      <c r="K21" s="194">
        <v>50.69</v>
      </c>
      <c r="L21" s="553"/>
      <c r="M21" s="553"/>
      <c r="N21" s="193">
        <v>6.2499999999999982</v>
      </c>
      <c r="O21" s="781">
        <v>1.6368</v>
      </c>
      <c r="P21" s="194">
        <v>10.229999999999997</v>
      </c>
      <c r="Q21" s="59"/>
      <c r="R21" s="194">
        <v>10.229999999999997</v>
      </c>
      <c r="S21" s="777">
        <v>0</v>
      </c>
      <c r="T21" s="759" t="s">
        <v>2776</v>
      </c>
    </row>
    <row r="22" spans="1:20" x14ac:dyDescent="0.3">
      <c r="A22" s="768" t="s">
        <v>2773</v>
      </c>
      <c r="B22" s="768" t="s">
        <v>2789</v>
      </c>
      <c r="C22" s="768">
        <v>43292</v>
      </c>
      <c r="D22" s="775" t="s">
        <v>24</v>
      </c>
      <c r="E22" s="776">
        <v>30</v>
      </c>
      <c r="F22" s="776">
        <v>32.5</v>
      </c>
      <c r="G22" s="775">
        <v>80</v>
      </c>
      <c r="H22" s="780">
        <v>6</v>
      </c>
      <c r="I22" s="775">
        <v>110242</v>
      </c>
      <c r="J22" s="759" t="s">
        <v>2775</v>
      </c>
      <c r="K22" s="194">
        <v>50.71</v>
      </c>
      <c r="L22" s="553"/>
      <c r="M22" s="553"/>
      <c r="N22" s="193">
        <v>8.7304496578690127</v>
      </c>
      <c r="O22" s="781">
        <v>1.6368</v>
      </c>
      <c r="P22" s="194">
        <v>14.29</v>
      </c>
      <c r="Q22" s="59"/>
      <c r="R22" s="194">
        <v>14.29</v>
      </c>
      <c r="S22" s="777">
        <v>0</v>
      </c>
      <c r="T22" s="759" t="s">
        <v>2776</v>
      </c>
    </row>
    <row r="23" spans="1:20" x14ac:dyDescent="0.3">
      <c r="A23" s="768" t="s">
        <v>2773</v>
      </c>
      <c r="B23" s="768" t="s">
        <v>2790</v>
      </c>
      <c r="C23" s="768">
        <v>43294</v>
      </c>
      <c r="D23" s="775" t="s">
        <v>24</v>
      </c>
      <c r="E23" s="776">
        <v>30</v>
      </c>
      <c r="F23" s="776">
        <v>32.5</v>
      </c>
      <c r="G23" s="775">
        <v>80</v>
      </c>
      <c r="H23" s="780">
        <v>6</v>
      </c>
      <c r="I23" s="775">
        <v>110242</v>
      </c>
      <c r="J23" s="759" t="s">
        <v>2775</v>
      </c>
      <c r="K23" s="194">
        <v>52.58</v>
      </c>
      <c r="L23" s="553"/>
      <c r="M23" s="553"/>
      <c r="N23" s="193">
        <v>6.6471163245356761</v>
      </c>
      <c r="O23" s="781">
        <v>1.6368</v>
      </c>
      <c r="P23" s="194">
        <v>10.879999999999995</v>
      </c>
      <c r="Q23" s="59"/>
      <c r="R23" s="194">
        <v>10.879999999999995</v>
      </c>
      <c r="S23" s="777">
        <v>0</v>
      </c>
      <c r="T23" s="759" t="s">
        <v>2776</v>
      </c>
    </row>
    <row r="24" spans="1:20" x14ac:dyDescent="0.3">
      <c r="A24" s="768" t="s">
        <v>2773</v>
      </c>
      <c r="B24" s="768" t="s">
        <v>2791</v>
      </c>
      <c r="C24" s="768">
        <v>44006</v>
      </c>
      <c r="D24" s="775" t="s">
        <v>24</v>
      </c>
      <c r="E24" s="776">
        <v>15</v>
      </c>
      <c r="F24" s="776">
        <v>16.5</v>
      </c>
      <c r="G24" s="775">
        <v>240</v>
      </c>
      <c r="H24" s="780">
        <v>1</v>
      </c>
      <c r="I24" s="775">
        <v>110242</v>
      </c>
      <c r="J24" s="759" t="s">
        <v>2775</v>
      </c>
      <c r="K24" s="194">
        <v>56.5</v>
      </c>
      <c r="L24" s="553"/>
      <c r="M24" s="553"/>
      <c r="N24" s="193">
        <v>14.998778103616813</v>
      </c>
      <c r="O24" s="781">
        <v>1.6368</v>
      </c>
      <c r="P24" s="194">
        <v>24.55</v>
      </c>
      <c r="Q24" s="59"/>
      <c r="R24" s="194">
        <v>24.55</v>
      </c>
      <c r="S24" s="777">
        <v>0</v>
      </c>
      <c r="T24" s="759" t="s">
        <v>2776</v>
      </c>
    </row>
    <row r="25" spans="1:20" x14ac:dyDescent="0.3">
      <c r="A25" s="768" t="s">
        <v>2773</v>
      </c>
      <c r="B25" s="768" t="s">
        <v>2792</v>
      </c>
      <c r="C25" s="768">
        <v>44113</v>
      </c>
      <c r="D25" s="775" t="s">
        <v>24</v>
      </c>
      <c r="E25" s="776">
        <v>12.5</v>
      </c>
      <c r="F25" s="776">
        <v>13.83</v>
      </c>
      <c r="G25" s="775">
        <v>200</v>
      </c>
      <c r="H25" s="780">
        <v>1</v>
      </c>
      <c r="I25" s="775">
        <v>110242</v>
      </c>
      <c r="J25" s="759" t="s">
        <v>2775</v>
      </c>
      <c r="K25" s="194">
        <v>52.64</v>
      </c>
      <c r="L25" s="553"/>
      <c r="M25" s="553"/>
      <c r="N25" s="193">
        <v>12.5</v>
      </c>
      <c r="O25" s="781">
        <v>1.6368</v>
      </c>
      <c r="P25" s="194">
        <v>20.46</v>
      </c>
      <c r="Q25" s="59"/>
      <c r="R25" s="194">
        <v>20.46</v>
      </c>
      <c r="S25" s="777">
        <v>0</v>
      </c>
      <c r="T25" s="759" t="s">
        <v>2776</v>
      </c>
    </row>
    <row r="26" spans="1:20" x14ac:dyDescent="0.3">
      <c r="A26" s="768" t="s">
        <v>2773</v>
      </c>
      <c r="B26" s="768" t="s">
        <v>2793</v>
      </c>
      <c r="C26" s="768">
        <v>44115</v>
      </c>
      <c r="D26" s="775" t="s">
        <v>24</v>
      </c>
      <c r="E26" s="776">
        <v>12.5</v>
      </c>
      <c r="F26" s="776">
        <v>13.83</v>
      </c>
      <c r="G26" s="775">
        <v>200</v>
      </c>
      <c r="H26" s="780">
        <v>1</v>
      </c>
      <c r="I26" s="775">
        <v>110242</v>
      </c>
      <c r="J26" s="759" t="s">
        <v>2775</v>
      </c>
      <c r="K26" s="194">
        <v>52.64</v>
      </c>
      <c r="L26" s="553"/>
      <c r="M26" s="553"/>
      <c r="N26" s="193">
        <v>12.5</v>
      </c>
      <c r="O26" s="781">
        <v>1.6368</v>
      </c>
      <c r="P26" s="194">
        <v>20.46</v>
      </c>
      <c r="Q26" s="59"/>
      <c r="R26" s="194">
        <v>20.46</v>
      </c>
      <c r="S26" s="777">
        <v>0</v>
      </c>
      <c r="T26" s="759" t="s">
        <v>2776</v>
      </c>
    </row>
    <row r="27" spans="1:20" x14ac:dyDescent="0.3">
      <c r="A27" s="768" t="s">
        <v>2773</v>
      </c>
      <c r="B27" s="768" t="s">
        <v>2794</v>
      </c>
      <c r="C27" s="768">
        <v>44224</v>
      </c>
      <c r="D27" s="775" t="s">
        <v>24</v>
      </c>
      <c r="E27" s="776">
        <v>12</v>
      </c>
      <c r="F27" s="776">
        <v>13</v>
      </c>
      <c r="G27" s="775">
        <v>192</v>
      </c>
      <c r="H27" s="780">
        <v>1</v>
      </c>
      <c r="I27" s="775">
        <v>110242</v>
      </c>
      <c r="J27" s="759" t="s">
        <v>2775</v>
      </c>
      <c r="K27" s="194">
        <v>36.200000000000003</v>
      </c>
      <c r="L27" s="553"/>
      <c r="M27" s="553"/>
      <c r="N27" s="193">
        <v>11.999022482893453</v>
      </c>
      <c r="O27" s="781">
        <v>1.6368</v>
      </c>
      <c r="P27" s="194">
        <v>19.640000000000004</v>
      </c>
      <c r="Q27" s="59"/>
      <c r="R27" s="194">
        <v>19.640000000000004</v>
      </c>
      <c r="S27" s="777">
        <v>0</v>
      </c>
      <c r="T27" s="759" t="s">
        <v>2776</v>
      </c>
    </row>
    <row r="28" spans="1:20" x14ac:dyDescent="0.3">
      <c r="A28" s="768" t="s">
        <v>2773</v>
      </c>
      <c r="B28" s="768" t="s">
        <v>2795</v>
      </c>
      <c r="C28" s="768">
        <v>44238</v>
      </c>
      <c r="D28" s="775" t="s">
        <v>24</v>
      </c>
      <c r="E28" s="776">
        <v>12</v>
      </c>
      <c r="F28" s="776">
        <v>13</v>
      </c>
      <c r="G28" s="775">
        <v>192</v>
      </c>
      <c r="H28" s="780">
        <v>1</v>
      </c>
      <c r="I28" s="775">
        <v>110242</v>
      </c>
      <c r="J28" s="759" t="s">
        <v>2775</v>
      </c>
      <c r="K28" s="194">
        <v>36.200000000000003</v>
      </c>
      <c r="L28" s="553"/>
      <c r="M28" s="553"/>
      <c r="N28" s="193">
        <v>11.999022482893453</v>
      </c>
      <c r="O28" s="781">
        <v>1.6368</v>
      </c>
      <c r="P28" s="194">
        <v>19.640000000000004</v>
      </c>
      <c r="Q28" s="59"/>
      <c r="R28" s="194">
        <v>19.640000000000004</v>
      </c>
      <c r="S28" s="777">
        <v>0</v>
      </c>
      <c r="T28" s="759" t="s">
        <v>2776</v>
      </c>
    </row>
    <row r="29" spans="1:20" x14ac:dyDescent="0.3">
      <c r="A29" s="768" t="s">
        <v>2773</v>
      </c>
      <c r="B29" s="768" t="s">
        <v>2796</v>
      </c>
      <c r="C29" s="768">
        <v>44261</v>
      </c>
      <c r="D29" s="775" t="s">
        <v>24</v>
      </c>
      <c r="E29" s="776">
        <v>12</v>
      </c>
      <c r="F29" s="776">
        <v>13</v>
      </c>
      <c r="G29" s="775">
        <v>192</v>
      </c>
      <c r="H29" s="780">
        <v>1</v>
      </c>
      <c r="I29" s="775">
        <v>110242</v>
      </c>
      <c r="J29" s="759" t="s">
        <v>2775</v>
      </c>
      <c r="K29" s="194">
        <v>36.200000000000003</v>
      </c>
      <c r="L29" s="553"/>
      <c r="M29" s="553"/>
      <c r="N29" s="193">
        <v>11.999022482893453</v>
      </c>
      <c r="O29" s="781">
        <v>1.6368</v>
      </c>
      <c r="P29" s="194">
        <v>19.640000000000004</v>
      </c>
      <c r="Q29" s="59"/>
      <c r="R29" s="194">
        <v>19.640000000000004</v>
      </c>
      <c r="S29" s="777">
        <v>0</v>
      </c>
      <c r="T29" s="759" t="s">
        <v>2776</v>
      </c>
    </row>
    <row r="30" spans="1:20" x14ac:dyDescent="0.3">
      <c r="A30" s="768" t="s">
        <v>2773</v>
      </c>
      <c r="B30" s="768" t="s">
        <v>2797</v>
      </c>
      <c r="C30" s="768">
        <v>44751</v>
      </c>
      <c r="D30" s="775" t="s">
        <v>24</v>
      </c>
      <c r="E30" s="776">
        <v>20</v>
      </c>
      <c r="F30" s="776">
        <v>21.5</v>
      </c>
      <c r="G30" s="775">
        <v>320</v>
      </c>
      <c r="H30" s="780">
        <v>1</v>
      </c>
      <c r="I30" s="775">
        <v>110242</v>
      </c>
      <c r="J30" s="759" t="s">
        <v>2775</v>
      </c>
      <c r="K30" s="194">
        <v>58.34</v>
      </c>
      <c r="L30" s="553"/>
      <c r="M30" s="553"/>
      <c r="N30" s="193">
        <v>20.002443792766375</v>
      </c>
      <c r="O30" s="781">
        <v>1.6368</v>
      </c>
      <c r="P30" s="194">
        <v>32.74</v>
      </c>
      <c r="Q30" s="59"/>
      <c r="R30" s="194">
        <v>32.74</v>
      </c>
      <c r="S30" s="777">
        <v>0</v>
      </c>
      <c r="T30" s="759" t="s">
        <v>2776</v>
      </c>
    </row>
    <row r="31" spans="1:20" x14ac:dyDescent="0.3">
      <c r="A31" s="768" t="s">
        <v>2773</v>
      </c>
      <c r="B31" s="768" t="s">
        <v>2798</v>
      </c>
      <c r="C31" s="768">
        <v>44877</v>
      </c>
      <c r="D31" s="775" t="s">
        <v>24</v>
      </c>
      <c r="E31" s="776">
        <v>10.5</v>
      </c>
      <c r="F31" s="776">
        <v>11.42</v>
      </c>
      <c r="G31" s="775">
        <v>168</v>
      </c>
      <c r="H31" s="780">
        <v>1</v>
      </c>
      <c r="I31" s="775">
        <v>110242</v>
      </c>
      <c r="J31" s="759" t="s">
        <v>2775</v>
      </c>
      <c r="K31" s="194">
        <v>31.7</v>
      </c>
      <c r="L31" s="553"/>
      <c r="M31" s="553"/>
      <c r="N31" s="193">
        <v>10.502199413489734</v>
      </c>
      <c r="O31" s="781">
        <v>1.6368</v>
      </c>
      <c r="P31" s="194">
        <v>17.189999999999998</v>
      </c>
      <c r="Q31" s="59"/>
      <c r="R31" s="194">
        <v>17.189999999999998</v>
      </c>
      <c r="S31" s="777">
        <v>0</v>
      </c>
      <c r="T31" s="759" t="s">
        <v>2776</v>
      </c>
    </row>
    <row r="32" spans="1:20" x14ac:dyDescent="0.3">
      <c r="A32" s="768" t="s">
        <v>2773</v>
      </c>
      <c r="B32" s="768" t="s">
        <v>2799</v>
      </c>
      <c r="C32" s="768">
        <v>44878</v>
      </c>
      <c r="D32" s="775" t="s">
        <v>24</v>
      </c>
      <c r="E32" s="776">
        <v>10.5</v>
      </c>
      <c r="F32" s="776">
        <v>11.42</v>
      </c>
      <c r="G32" s="775">
        <v>168</v>
      </c>
      <c r="H32" s="780">
        <v>1</v>
      </c>
      <c r="I32" s="775">
        <v>110242</v>
      </c>
      <c r="J32" s="759" t="s">
        <v>2775</v>
      </c>
      <c r="K32" s="194">
        <v>35.01</v>
      </c>
      <c r="L32" s="553"/>
      <c r="M32" s="553"/>
      <c r="N32" s="193">
        <v>10.502199413489734</v>
      </c>
      <c r="O32" s="781">
        <v>1.6368</v>
      </c>
      <c r="P32" s="194">
        <v>17.189999999999998</v>
      </c>
      <c r="Q32" s="59"/>
      <c r="R32" s="194">
        <v>17.189999999999998</v>
      </c>
      <c r="S32" s="777">
        <v>0</v>
      </c>
      <c r="T32" s="759" t="s">
        <v>2776</v>
      </c>
    </row>
    <row r="33" spans="1:20" x14ac:dyDescent="0.3">
      <c r="A33" s="768" t="s">
        <v>2773</v>
      </c>
      <c r="B33" s="768" t="s">
        <v>2800</v>
      </c>
      <c r="C33" s="768">
        <v>44879</v>
      </c>
      <c r="D33" s="775" t="s">
        <v>24</v>
      </c>
      <c r="E33" s="776">
        <v>10.5</v>
      </c>
      <c r="F33" s="776">
        <v>11.42</v>
      </c>
      <c r="G33" s="775">
        <v>168</v>
      </c>
      <c r="H33" s="780">
        <v>1</v>
      </c>
      <c r="I33" s="775">
        <v>110242</v>
      </c>
      <c r="J33" s="759" t="s">
        <v>2775</v>
      </c>
      <c r="K33" s="194">
        <v>31.7</v>
      </c>
      <c r="L33" s="553"/>
      <c r="M33" s="553"/>
      <c r="N33" s="193">
        <v>10.502199413489734</v>
      </c>
      <c r="O33" s="781">
        <v>1.6368</v>
      </c>
      <c r="P33" s="194">
        <v>17.189999999999998</v>
      </c>
      <c r="Q33" s="59"/>
      <c r="R33" s="194">
        <v>17.189999999999998</v>
      </c>
      <c r="S33" s="777">
        <v>0</v>
      </c>
      <c r="T33" s="759" t="s">
        <v>2776</v>
      </c>
    </row>
    <row r="34" spans="1:20" x14ac:dyDescent="0.3">
      <c r="A34" s="768" t="s">
        <v>2773</v>
      </c>
      <c r="B34" s="768" t="s">
        <v>2801</v>
      </c>
      <c r="C34" s="768">
        <v>44881</v>
      </c>
      <c r="D34" s="775" t="s">
        <v>24</v>
      </c>
      <c r="E34" s="776">
        <v>10.5</v>
      </c>
      <c r="F34" s="776">
        <v>11.42</v>
      </c>
      <c r="G34" s="775">
        <v>168</v>
      </c>
      <c r="H34" s="780">
        <v>1</v>
      </c>
      <c r="I34" s="775">
        <v>110242</v>
      </c>
      <c r="J34" s="759" t="s">
        <v>2775</v>
      </c>
      <c r="K34" s="194">
        <v>35.01</v>
      </c>
      <c r="L34" s="553"/>
      <c r="M34" s="553"/>
      <c r="N34" s="193">
        <v>10.502199413489734</v>
      </c>
      <c r="O34" s="781">
        <v>1.6368</v>
      </c>
      <c r="P34" s="194">
        <v>17.189999999999998</v>
      </c>
      <c r="Q34" s="59"/>
      <c r="R34" s="194">
        <v>17.189999999999998</v>
      </c>
      <c r="S34" s="777">
        <v>0</v>
      </c>
      <c r="T34" s="759" t="s">
        <v>2776</v>
      </c>
    </row>
    <row r="35" spans="1:20" x14ac:dyDescent="0.3">
      <c r="A35" s="768" t="s">
        <v>2773</v>
      </c>
      <c r="B35" s="768" t="s">
        <v>2802</v>
      </c>
      <c r="C35" s="768">
        <v>46219</v>
      </c>
      <c r="D35" s="775" t="s">
        <v>24</v>
      </c>
      <c r="E35" s="776">
        <v>30</v>
      </c>
      <c r="F35" s="776">
        <v>31</v>
      </c>
      <c r="G35" s="775">
        <v>480</v>
      </c>
      <c r="H35" s="780">
        <v>1</v>
      </c>
      <c r="I35" s="775">
        <v>110242</v>
      </c>
      <c r="J35" s="759" t="s">
        <v>2775</v>
      </c>
      <c r="K35" s="194">
        <v>54.3</v>
      </c>
      <c r="L35" s="553"/>
      <c r="M35" s="553"/>
      <c r="N35" s="193">
        <v>19.42815249266862</v>
      </c>
      <c r="O35" s="781">
        <v>1.6368</v>
      </c>
      <c r="P35" s="194">
        <v>31.799999999999997</v>
      </c>
      <c r="Q35" s="59"/>
      <c r="R35" s="194">
        <v>31.799999999999997</v>
      </c>
      <c r="S35" s="777">
        <v>0</v>
      </c>
      <c r="T35" s="759" t="s">
        <v>2776</v>
      </c>
    </row>
    <row r="36" spans="1:20" x14ac:dyDescent="0.3">
      <c r="A36" s="768" t="s">
        <v>2773</v>
      </c>
      <c r="B36" s="768" t="s">
        <v>2803</v>
      </c>
      <c r="C36" s="768">
        <v>46236</v>
      </c>
      <c r="D36" s="775" t="s">
        <v>24</v>
      </c>
      <c r="E36" s="776">
        <v>30</v>
      </c>
      <c r="F36" s="776">
        <v>31</v>
      </c>
      <c r="G36" s="775">
        <v>552</v>
      </c>
      <c r="H36" s="780">
        <v>0.88</v>
      </c>
      <c r="I36" s="775">
        <v>110242</v>
      </c>
      <c r="J36" s="759" t="s">
        <v>2775</v>
      </c>
      <c r="K36" s="194">
        <v>60.58</v>
      </c>
      <c r="L36" s="553"/>
      <c r="M36" s="553"/>
      <c r="N36" s="193">
        <v>21.774193548387096</v>
      </c>
      <c r="O36" s="781">
        <v>1.6368</v>
      </c>
      <c r="P36" s="194">
        <v>35.64</v>
      </c>
      <c r="Q36" s="59"/>
      <c r="R36" s="194">
        <v>35.64</v>
      </c>
      <c r="S36" s="777">
        <v>0</v>
      </c>
      <c r="T36" s="759" t="s">
        <v>2776</v>
      </c>
    </row>
    <row r="37" spans="1:20" x14ac:dyDescent="0.3">
      <c r="A37" s="768" t="s">
        <v>2773</v>
      </c>
      <c r="B37" s="768" t="s">
        <v>2804</v>
      </c>
      <c r="C37" s="768">
        <v>46253</v>
      </c>
      <c r="D37" s="775" t="s">
        <v>24</v>
      </c>
      <c r="E37" s="776">
        <v>30</v>
      </c>
      <c r="F37" s="776">
        <v>31</v>
      </c>
      <c r="G37" s="775">
        <v>480</v>
      </c>
      <c r="H37" s="780">
        <v>1</v>
      </c>
      <c r="I37" s="775">
        <v>110242</v>
      </c>
      <c r="J37" s="759" t="s">
        <v>2775</v>
      </c>
      <c r="K37" s="194">
        <v>56.3</v>
      </c>
      <c r="L37" s="553"/>
      <c r="M37" s="553"/>
      <c r="N37" s="193">
        <v>22.482893450635384</v>
      </c>
      <c r="O37" s="781">
        <v>1.6368</v>
      </c>
      <c r="P37" s="194">
        <v>36.799999999999997</v>
      </c>
      <c r="Q37" s="59"/>
      <c r="R37" s="194">
        <v>36.799999999999997</v>
      </c>
      <c r="S37" s="777">
        <v>0</v>
      </c>
      <c r="T37" s="759" t="s">
        <v>2776</v>
      </c>
    </row>
    <row r="38" spans="1:20" x14ac:dyDescent="0.3">
      <c r="A38" s="768" t="s">
        <v>2773</v>
      </c>
      <c r="B38" s="768" t="s">
        <v>2805</v>
      </c>
      <c r="C38" s="768">
        <v>46255</v>
      </c>
      <c r="D38" s="775" t="s">
        <v>24</v>
      </c>
      <c r="E38" s="776">
        <v>30</v>
      </c>
      <c r="F38" s="776">
        <v>31</v>
      </c>
      <c r="G38" s="775">
        <v>480</v>
      </c>
      <c r="H38" s="780">
        <v>1</v>
      </c>
      <c r="I38" s="775">
        <v>110242</v>
      </c>
      <c r="J38" s="759" t="s">
        <v>2775</v>
      </c>
      <c r="K38" s="194">
        <v>54.53</v>
      </c>
      <c r="L38" s="553"/>
      <c r="M38" s="553"/>
      <c r="N38" s="193">
        <v>21.768084066471165</v>
      </c>
      <c r="O38" s="781">
        <v>1.6368</v>
      </c>
      <c r="P38" s="194">
        <v>35.630000000000003</v>
      </c>
      <c r="Q38" s="59"/>
      <c r="R38" s="194">
        <v>35.630000000000003</v>
      </c>
      <c r="S38" s="777">
        <v>0</v>
      </c>
      <c r="T38" s="759" t="s">
        <v>2776</v>
      </c>
    </row>
    <row r="39" spans="1:20" x14ac:dyDescent="0.3">
      <c r="A39" s="768" t="s">
        <v>2773</v>
      </c>
      <c r="B39" s="768" t="s">
        <v>2806</v>
      </c>
      <c r="C39" s="768">
        <v>46268</v>
      </c>
      <c r="D39" s="775" t="s">
        <v>24</v>
      </c>
      <c r="E39" s="776">
        <v>30</v>
      </c>
      <c r="F39" s="776">
        <v>31</v>
      </c>
      <c r="G39" s="775">
        <v>480</v>
      </c>
      <c r="H39" s="780">
        <v>1</v>
      </c>
      <c r="I39" s="775">
        <v>110242</v>
      </c>
      <c r="J39" s="759" t="s">
        <v>2775</v>
      </c>
      <c r="K39" s="194">
        <v>57.45</v>
      </c>
      <c r="L39" s="553"/>
      <c r="M39" s="553"/>
      <c r="N39" s="193">
        <v>23.038856304985341</v>
      </c>
      <c r="O39" s="781">
        <v>1.6368</v>
      </c>
      <c r="P39" s="194">
        <v>37.710000000000008</v>
      </c>
      <c r="Q39" s="59"/>
      <c r="R39" s="194">
        <v>37.710000000000008</v>
      </c>
      <c r="S39" s="777">
        <v>0</v>
      </c>
      <c r="T39" s="759" t="s">
        <v>2776</v>
      </c>
    </row>
    <row r="40" spans="1:20" x14ac:dyDescent="0.3">
      <c r="A40" s="768" t="s">
        <v>2773</v>
      </c>
      <c r="B40" s="768" t="s">
        <v>2807</v>
      </c>
      <c r="C40" s="768">
        <v>46288</v>
      </c>
      <c r="D40" s="775" t="s">
        <v>24</v>
      </c>
      <c r="E40" s="776">
        <v>30</v>
      </c>
      <c r="F40" s="776">
        <v>31</v>
      </c>
      <c r="G40" s="775">
        <v>480</v>
      </c>
      <c r="H40" s="780">
        <v>1</v>
      </c>
      <c r="I40" s="775">
        <v>110242</v>
      </c>
      <c r="J40" s="759" t="s">
        <v>2775</v>
      </c>
      <c r="K40" s="194">
        <v>57.51</v>
      </c>
      <c r="L40" s="553"/>
      <c r="M40" s="553"/>
      <c r="N40" s="193">
        <v>22.910557184750733</v>
      </c>
      <c r="O40" s="781">
        <v>1.6368</v>
      </c>
      <c r="P40" s="194">
        <v>37.5</v>
      </c>
      <c r="Q40" s="59"/>
      <c r="R40" s="194">
        <v>37.5</v>
      </c>
      <c r="S40" s="777">
        <v>0</v>
      </c>
      <c r="T40" s="759" t="s">
        <v>2776</v>
      </c>
    </row>
    <row r="41" spans="1:20" x14ac:dyDescent="0.3">
      <c r="A41" s="768" t="s">
        <v>2773</v>
      </c>
      <c r="B41" s="768" t="s">
        <v>2808</v>
      </c>
      <c r="C41" s="768">
        <v>48174</v>
      </c>
      <c r="D41" s="775" t="s">
        <v>24</v>
      </c>
      <c r="E41" s="776">
        <v>30</v>
      </c>
      <c r="F41" s="776">
        <v>31</v>
      </c>
      <c r="G41" s="775">
        <v>480</v>
      </c>
      <c r="H41" s="780">
        <v>1</v>
      </c>
      <c r="I41" s="775">
        <v>110242</v>
      </c>
      <c r="J41" s="759" t="s">
        <v>2775</v>
      </c>
      <c r="K41" s="194">
        <v>61.17</v>
      </c>
      <c r="L41" s="553"/>
      <c r="M41" s="553"/>
      <c r="N41" s="193">
        <v>22.782258064516132</v>
      </c>
      <c r="O41" s="781">
        <v>1.6368</v>
      </c>
      <c r="P41" s="194">
        <v>37.290000000000006</v>
      </c>
      <c r="Q41" s="59"/>
      <c r="R41" s="194">
        <v>37.290000000000006</v>
      </c>
      <c r="S41" s="777">
        <v>0</v>
      </c>
      <c r="T41" s="759" t="s">
        <v>2776</v>
      </c>
    </row>
    <row r="42" spans="1:20" x14ac:dyDescent="0.3">
      <c r="A42" s="768" t="s">
        <v>2773</v>
      </c>
      <c r="B42" s="768" t="s">
        <v>2809</v>
      </c>
      <c r="C42" s="768">
        <v>59701</v>
      </c>
      <c r="D42" s="775" t="s">
        <v>24</v>
      </c>
      <c r="E42" s="776">
        <v>10.5</v>
      </c>
      <c r="F42" s="776">
        <v>11.5</v>
      </c>
      <c r="G42" s="775">
        <v>168</v>
      </c>
      <c r="H42" s="780">
        <v>1</v>
      </c>
      <c r="I42" s="775">
        <v>110242</v>
      </c>
      <c r="J42" s="759" t="s">
        <v>2775</v>
      </c>
      <c r="K42" s="194">
        <v>28.54</v>
      </c>
      <c r="L42" s="553"/>
      <c r="M42" s="553"/>
      <c r="N42" s="193">
        <v>10.502199413489734</v>
      </c>
      <c r="O42" s="781">
        <v>1.6368</v>
      </c>
      <c r="P42" s="194">
        <v>17.189999999999998</v>
      </c>
      <c r="Q42" s="59"/>
      <c r="R42" s="194">
        <v>17.189999999999998</v>
      </c>
      <c r="S42" s="777">
        <v>0</v>
      </c>
      <c r="T42" s="759" t="s">
        <v>2776</v>
      </c>
    </row>
    <row r="43" spans="1:20" x14ac:dyDescent="0.3">
      <c r="A43" s="768" t="s">
        <v>2773</v>
      </c>
      <c r="B43" s="768" t="s">
        <v>2810</v>
      </c>
      <c r="C43" s="768">
        <v>59703</v>
      </c>
      <c r="D43" s="775" t="s">
        <v>24</v>
      </c>
      <c r="E43" s="776">
        <v>10.5</v>
      </c>
      <c r="F43" s="776">
        <v>11.5</v>
      </c>
      <c r="G43" s="775">
        <v>168</v>
      </c>
      <c r="H43" s="780">
        <v>1</v>
      </c>
      <c r="I43" s="775">
        <v>110242</v>
      </c>
      <c r="J43" s="759" t="s">
        <v>2775</v>
      </c>
      <c r="K43" s="194">
        <v>29.13</v>
      </c>
      <c r="L43" s="553"/>
      <c r="M43" s="553"/>
      <c r="N43" s="193">
        <v>10.502199413489734</v>
      </c>
      <c r="O43" s="781">
        <v>1.6368</v>
      </c>
      <c r="P43" s="194">
        <v>17.189999999999998</v>
      </c>
      <c r="Q43" s="59"/>
      <c r="R43" s="194">
        <v>17.189999999999998</v>
      </c>
      <c r="S43" s="777">
        <v>0</v>
      </c>
      <c r="T43" s="759" t="s">
        <v>2776</v>
      </c>
    </row>
  </sheetData>
  <sheetProtection algorithmName="SHA-512" hashValue="jsSB7Ip6nvxlZUp4+Zs/w3ybE5sv3+/E7bAD2i7XfnVjvT5lIMY46DwSAW64dj0ebYVnfPrRY+RE0zdPIZJMTw==" saltValue="A6mGI2MeBIgv2Ss/umdteg==" spinCount="100000" sheet="1" objects="1" scenarios="1"/>
  <protectedRanges>
    <protectedRange password="8F60" sqref="S6" name="Calculations_40"/>
  </protectedRanges>
  <conditionalFormatting sqref="C4:C6">
    <cfRule type="duplicateValues" dxfId="71" priority="3"/>
  </conditionalFormatting>
  <conditionalFormatting sqref="D4:D6">
    <cfRule type="duplicateValues" dxfId="70" priority="4"/>
  </conditionalFormatting>
  <conditionalFormatting sqref="D1:D3">
    <cfRule type="duplicateValues" dxfId="69" priority="1"/>
  </conditionalFormatting>
  <conditionalFormatting sqref="E1:E3">
    <cfRule type="duplicateValues" dxfId="68" priority="2"/>
  </conditionalFormatting>
  <pageMargins left="0.7" right="0.7" top="0.75" bottom="0.75" header="0.3" footer="0.3"/>
  <pageSetup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tabColor rgb="FFFFFF00"/>
  </sheetPr>
  <dimension ref="A1:AA19"/>
  <sheetViews>
    <sheetView workbookViewId="0">
      <pane xSplit="4" ySplit="6" topLeftCell="U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9.44140625" style="10" bestFit="1" customWidth="1"/>
    <col min="2" max="2" width="80.6640625" style="10" bestFit="1" customWidth="1"/>
    <col min="3" max="3" width="13.33203125" style="10" bestFit="1" customWidth="1"/>
    <col min="4" max="4" width="13" style="10" customWidth="1"/>
    <col min="5" max="5" width="9.33203125" style="752"/>
    <col min="6" max="6" width="10.44140625" style="752" customWidth="1"/>
    <col min="7" max="7" width="12" style="752" customWidth="1"/>
    <col min="8" max="10" width="9.33203125" style="752"/>
    <col min="11" max="11" width="22" style="752" bestFit="1" customWidth="1"/>
    <col min="12" max="12" width="12" style="752" customWidth="1"/>
    <col min="13" max="14" width="9.33203125" style="751"/>
    <col min="15" max="15" width="3.6640625" style="59" customWidth="1"/>
    <col min="16" max="16" width="17.6640625" style="751" customWidth="1"/>
    <col min="17" max="18" width="19.33203125" style="751" customWidth="1"/>
    <col min="19" max="19" width="14" style="752" customWidth="1"/>
    <col min="20" max="22" width="9.33203125" style="752"/>
    <col min="23" max="23" width="21.5546875" style="751" customWidth="1"/>
    <col min="24" max="24" width="22.33203125" style="751" customWidth="1"/>
    <col min="25" max="25" width="22.6640625" style="751" customWidth="1"/>
    <col min="26" max="26" width="12.5546875" style="751" customWidth="1"/>
    <col min="27" max="27" width="35.88671875" style="752" bestFit="1" customWidth="1"/>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753"/>
      <c r="F2" s="754"/>
      <c r="G2" s="754"/>
      <c r="H2" s="754"/>
      <c r="I2" s="754"/>
      <c r="J2" s="754"/>
      <c r="K2" s="754"/>
      <c r="L2" s="754"/>
      <c r="M2" s="36"/>
      <c r="N2" s="36"/>
      <c r="O2" s="37"/>
      <c r="P2" s="36"/>
      <c r="Q2" s="38"/>
      <c r="R2" s="38"/>
      <c r="S2" s="754"/>
      <c r="T2" s="753"/>
      <c r="U2" s="754"/>
      <c r="V2" s="75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749"/>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2811</v>
      </c>
      <c r="B7" s="10" t="s">
        <v>2812</v>
      </c>
      <c r="C7" s="10" t="s">
        <v>2813</v>
      </c>
      <c r="D7" s="10">
        <v>40032</v>
      </c>
      <c r="E7" s="752" t="s">
        <v>24</v>
      </c>
      <c r="F7" s="752">
        <v>21.53</v>
      </c>
      <c r="G7" s="752">
        <v>23.16</v>
      </c>
      <c r="H7" s="752">
        <v>130</v>
      </c>
      <c r="I7" s="752" t="s">
        <v>2814</v>
      </c>
      <c r="J7" s="752">
        <v>100047</v>
      </c>
      <c r="K7" s="752" t="s">
        <v>2815</v>
      </c>
      <c r="L7" s="58">
        <v>7.37</v>
      </c>
      <c r="M7" s="491">
        <v>0.56840000000000002</v>
      </c>
      <c r="N7" s="751">
        <v>4.1900000000000004</v>
      </c>
      <c r="P7" s="751">
        <v>44.23</v>
      </c>
      <c r="S7" s="10">
        <v>40032</v>
      </c>
      <c r="T7" s="752" t="s">
        <v>24</v>
      </c>
      <c r="U7" s="752">
        <v>130</v>
      </c>
      <c r="V7" s="752" t="s">
        <v>2814</v>
      </c>
      <c r="W7" s="204">
        <v>48.42</v>
      </c>
      <c r="X7" s="204">
        <v>48.42</v>
      </c>
      <c r="Y7" s="204">
        <v>48.42</v>
      </c>
      <c r="AA7" s="752" t="s">
        <v>2816</v>
      </c>
    </row>
    <row r="8" spans="1:27" x14ac:dyDescent="0.3">
      <c r="A8" s="10" t="s">
        <v>2811</v>
      </c>
      <c r="B8" s="10" t="s">
        <v>2817</v>
      </c>
      <c r="C8" s="10" t="s">
        <v>2813</v>
      </c>
      <c r="D8" s="10">
        <v>40090</v>
      </c>
      <c r="E8" s="752" t="s">
        <v>24</v>
      </c>
      <c r="F8" s="752">
        <v>23.56</v>
      </c>
      <c r="G8" s="752">
        <v>25.15</v>
      </c>
      <c r="H8" s="752">
        <v>130</v>
      </c>
      <c r="I8" s="752" t="s">
        <v>2818</v>
      </c>
      <c r="J8" s="752">
        <v>100047</v>
      </c>
      <c r="K8" s="752" t="s">
        <v>2815</v>
      </c>
      <c r="L8" s="58">
        <v>7.37</v>
      </c>
      <c r="M8" s="491">
        <v>0.56840000000000002</v>
      </c>
      <c r="N8" s="751">
        <v>4.1900000000000004</v>
      </c>
      <c r="P8" s="751">
        <v>48.4</v>
      </c>
      <c r="S8" s="10">
        <v>40090</v>
      </c>
      <c r="T8" s="752" t="s">
        <v>24</v>
      </c>
      <c r="U8" s="752">
        <v>130</v>
      </c>
      <c r="V8" s="752" t="s">
        <v>2818</v>
      </c>
      <c r="W8" s="204">
        <v>52.59</v>
      </c>
      <c r="X8" s="204">
        <v>52.59</v>
      </c>
      <c r="Y8" s="204">
        <v>52.59</v>
      </c>
      <c r="AA8" s="752" t="s">
        <v>2816</v>
      </c>
    </row>
    <row r="9" spans="1:27" x14ac:dyDescent="0.3">
      <c r="A9" s="10" t="s">
        <v>2811</v>
      </c>
      <c r="B9" s="10" t="s">
        <v>2819</v>
      </c>
      <c r="C9" s="10" t="s">
        <v>2813</v>
      </c>
      <c r="D9" s="10">
        <v>40091</v>
      </c>
      <c r="E9" s="752" t="s">
        <v>24</v>
      </c>
      <c r="F9" s="752">
        <v>19.93</v>
      </c>
      <c r="G9" s="752">
        <v>21.68</v>
      </c>
      <c r="H9" s="752">
        <v>110</v>
      </c>
      <c r="I9" s="752" t="s">
        <v>2818</v>
      </c>
      <c r="J9" s="752">
        <v>100047</v>
      </c>
      <c r="K9" s="752" t="s">
        <v>2815</v>
      </c>
      <c r="L9" s="58">
        <v>6.24</v>
      </c>
      <c r="M9" s="491">
        <v>0.56840000000000002</v>
      </c>
      <c r="N9" s="751">
        <v>3.55</v>
      </c>
      <c r="P9" s="751">
        <v>49.32</v>
      </c>
      <c r="S9" s="10">
        <v>40091</v>
      </c>
      <c r="T9" s="752" t="s">
        <v>24</v>
      </c>
      <c r="U9" s="752">
        <v>110</v>
      </c>
      <c r="V9" s="752" t="s">
        <v>2818</v>
      </c>
      <c r="W9" s="204">
        <v>52.87</v>
      </c>
      <c r="X9" s="204">
        <v>52.87</v>
      </c>
      <c r="Y9" s="204">
        <v>52.87</v>
      </c>
      <c r="AA9" s="752" t="s">
        <v>2816</v>
      </c>
    </row>
    <row r="10" spans="1:27" x14ac:dyDescent="0.3">
      <c r="A10" s="10" t="s">
        <v>2811</v>
      </c>
      <c r="B10" s="10" t="s">
        <v>2820</v>
      </c>
      <c r="C10" s="10" t="s">
        <v>2813</v>
      </c>
      <c r="D10" s="10">
        <v>40094</v>
      </c>
      <c r="E10" s="752" t="s">
        <v>24</v>
      </c>
      <c r="F10" s="752">
        <v>19.93</v>
      </c>
      <c r="G10" s="752">
        <v>21.68</v>
      </c>
      <c r="H10" s="752">
        <v>110</v>
      </c>
      <c r="I10" s="752" t="s">
        <v>2818</v>
      </c>
      <c r="J10" s="752">
        <v>100047</v>
      </c>
      <c r="K10" s="752" t="s">
        <v>2815</v>
      </c>
      <c r="L10" s="58">
        <v>6.24</v>
      </c>
      <c r="M10" s="491">
        <v>0.56840000000000002</v>
      </c>
      <c r="N10" s="751">
        <v>3.55</v>
      </c>
      <c r="P10" s="751">
        <v>48.99</v>
      </c>
      <c r="S10" s="10">
        <v>40094</v>
      </c>
      <c r="T10" s="752" t="s">
        <v>24</v>
      </c>
      <c r="U10" s="752">
        <v>110</v>
      </c>
      <c r="V10" s="752" t="s">
        <v>2818</v>
      </c>
      <c r="W10" s="204">
        <v>52.54</v>
      </c>
      <c r="X10" s="204">
        <v>52.54</v>
      </c>
      <c r="Y10" s="204">
        <v>52.54</v>
      </c>
      <c r="AA10" s="752" t="s">
        <v>2816</v>
      </c>
    </row>
    <row r="11" spans="1:27" x14ac:dyDescent="0.3">
      <c r="A11" s="10" t="s">
        <v>2811</v>
      </c>
      <c r="B11" s="10" t="s">
        <v>2821</v>
      </c>
      <c r="C11" s="10" t="s">
        <v>2813</v>
      </c>
      <c r="D11" s="10">
        <v>40097</v>
      </c>
      <c r="E11" s="752" t="s">
        <v>24</v>
      </c>
      <c r="F11" s="752">
        <v>18.12</v>
      </c>
      <c r="G11" s="752">
        <v>19.95</v>
      </c>
      <c r="H11" s="752">
        <v>100</v>
      </c>
      <c r="I11" s="752" t="s">
        <v>2818</v>
      </c>
      <c r="J11" s="752">
        <v>100047</v>
      </c>
      <c r="K11" s="752" t="s">
        <v>2815</v>
      </c>
      <c r="L11" s="58">
        <v>5.67</v>
      </c>
      <c r="M11" s="491">
        <v>0.56840000000000002</v>
      </c>
      <c r="N11" s="751">
        <v>3.22</v>
      </c>
      <c r="P11" s="751">
        <v>37.96</v>
      </c>
      <c r="S11" s="10">
        <v>40097</v>
      </c>
      <c r="T11" s="752" t="s">
        <v>24</v>
      </c>
      <c r="U11" s="752">
        <v>100</v>
      </c>
      <c r="V11" s="752" t="s">
        <v>2818</v>
      </c>
      <c r="W11" s="204">
        <v>41.18</v>
      </c>
      <c r="X11" s="204">
        <v>41.18</v>
      </c>
      <c r="Y11" s="204">
        <v>41.18</v>
      </c>
      <c r="AA11" s="752" t="s">
        <v>2816</v>
      </c>
    </row>
    <row r="12" spans="1:27" x14ac:dyDescent="0.3">
      <c r="A12" s="10" t="s">
        <v>2811</v>
      </c>
      <c r="B12" s="10" t="s">
        <v>2822</v>
      </c>
      <c r="C12" s="10" t="s">
        <v>2813</v>
      </c>
      <c r="D12" s="10">
        <v>40176</v>
      </c>
      <c r="E12" s="752" t="s">
        <v>24</v>
      </c>
      <c r="F12" s="752">
        <v>29.53</v>
      </c>
      <c r="G12" s="752">
        <v>30.8</v>
      </c>
      <c r="H12" s="752">
        <v>225</v>
      </c>
      <c r="I12" s="752" t="s">
        <v>2823</v>
      </c>
      <c r="J12" s="752">
        <v>100047</v>
      </c>
      <c r="K12" s="752" t="s">
        <v>2815</v>
      </c>
      <c r="L12" s="58">
        <v>20.9</v>
      </c>
      <c r="M12" s="491">
        <v>0.56840000000000002</v>
      </c>
      <c r="N12" s="751">
        <v>11.88</v>
      </c>
      <c r="P12" s="751">
        <v>60.94</v>
      </c>
      <c r="S12" s="10">
        <v>40176</v>
      </c>
      <c r="T12" s="752" t="s">
        <v>24</v>
      </c>
      <c r="U12" s="752">
        <v>225</v>
      </c>
      <c r="V12" s="752" t="s">
        <v>2823</v>
      </c>
      <c r="W12" s="204">
        <v>72.819999999999993</v>
      </c>
      <c r="X12" s="204">
        <v>72.819999999999993</v>
      </c>
      <c r="Y12" s="204">
        <v>72.819999999999993</v>
      </c>
      <c r="AA12" s="752" t="s">
        <v>2816</v>
      </c>
    </row>
    <row r="13" spans="1:27" x14ac:dyDescent="0.3">
      <c r="A13" s="10" t="s">
        <v>2811</v>
      </c>
      <c r="B13" s="10" t="s">
        <v>2824</v>
      </c>
      <c r="C13" s="10" t="s">
        <v>2813</v>
      </c>
      <c r="D13" s="10">
        <v>40184</v>
      </c>
      <c r="E13" s="752" t="s">
        <v>24</v>
      </c>
      <c r="F13" s="752">
        <v>30.94</v>
      </c>
      <c r="G13" s="752">
        <v>32.130000000000003</v>
      </c>
      <c r="H13" s="752">
        <v>225</v>
      </c>
      <c r="I13" s="752" t="s">
        <v>2825</v>
      </c>
      <c r="J13" s="752">
        <v>100047</v>
      </c>
      <c r="K13" s="752" t="s">
        <v>2815</v>
      </c>
      <c r="L13" s="58">
        <v>22.36</v>
      </c>
      <c r="M13" s="491">
        <v>0.56840000000000002</v>
      </c>
      <c r="N13" s="751">
        <v>12.71</v>
      </c>
      <c r="P13" s="751">
        <v>65.989999999999995</v>
      </c>
      <c r="S13" s="10">
        <v>40184</v>
      </c>
      <c r="T13" s="752" t="s">
        <v>24</v>
      </c>
      <c r="U13" s="752">
        <v>225</v>
      </c>
      <c r="V13" s="752" t="s">
        <v>2825</v>
      </c>
      <c r="W13" s="204">
        <v>78.7</v>
      </c>
      <c r="X13" s="204">
        <v>78.7</v>
      </c>
      <c r="Y13" s="204">
        <v>78.7</v>
      </c>
      <c r="AA13" s="752" t="s">
        <v>2816</v>
      </c>
    </row>
    <row r="14" spans="1:27" x14ac:dyDescent="0.3">
      <c r="A14" s="10" t="s">
        <v>2811</v>
      </c>
      <c r="B14" s="10" t="s">
        <v>2826</v>
      </c>
      <c r="C14" s="10" t="s">
        <v>2813</v>
      </c>
      <c r="D14" s="10">
        <v>40187</v>
      </c>
      <c r="E14" s="752" t="s">
        <v>24</v>
      </c>
      <c r="F14" s="752">
        <v>28.88</v>
      </c>
      <c r="G14" s="752">
        <v>30.13</v>
      </c>
      <c r="H14" s="752">
        <v>210</v>
      </c>
      <c r="I14" s="752" t="s">
        <v>2825</v>
      </c>
      <c r="J14" s="752">
        <v>100047</v>
      </c>
      <c r="K14" s="752" t="s">
        <v>2815</v>
      </c>
      <c r="L14" s="58">
        <v>20.100000000000001</v>
      </c>
      <c r="M14" s="491">
        <v>0.56840000000000002</v>
      </c>
      <c r="N14" s="751">
        <v>11.42</v>
      </c>
      <c r="P14" s="751">
        <v>60.49</v>
      </c>
      <c r="S14" s="10">
        <v>40187</v>
      </c>
      <c r="T14" s="752" t="s">
        <v>24</v>
      </c>
      <c r="U14" s="752">
        <v>210</v>
      </c>
      <c r="V14" s="752" t="s">
        <v>2825</v>
      </c>
      <c r="W14" s="204">
        <v>71.91</v>
      </c>
      <c r="X14" s="204">
        <v>71.91</v>
      </c>
      <c r="Y14" s="204">
        <v>71.91</v>
      </c>
      <c r="AA14" s="752" t="s">
        <v>2816</v>
      </c>
    </row>
    <row r="15" spans="1:27" x14ac:dyDescent="0.3">
      <c r="A15" s="10" t="s">
        <v>2811</v>
      </c>
      <c r="B15" s="10" t="s">
        <v>2827</v>
      </c>
      <c r="C15" s="10" t="s">
        <v>2813</v>
      </c>
      <c r="D15" s="10">
        <v>40263</v>
      </c>
      <c r="E15" s="752" t="s">
        <v>24</v>
      </c>
      <c r="F15" s="752">
        <v>20.100000000000001</v>
      </c>
      <c r="G15" s="752">
        <v>21.93</v>
      </c>
      <c r="H15" s="752">
        <v>96</v>
      </c>
      <c r="I15" s="752" t="s">
        <v>2828</v>
      </c>
      <c r="J15" s="752">
        <v>100047</v>
      </c>
      <c r="K15" s="752" t="s">
        <v>2815</v>
      </c>
      <c r="L15" s="58">
        <v>9.77</v>
      </c>
      <c r="M15" s="491">
        <v>0.56840000000000002</v>
      </c>
      <c r="N15" s="751">
        <v>5.55</v>
      </c>
      <c r="P15" s="751">
        <v>49.87</v>
      </c>
      <c r="S15" s="10">
        <v>40263</v>
      </c>
      <c r="T15" s="752" t="s">
        <v>24</v>
      </c>
      <c r="U15" s="752">
        <v>96</v>
      </c>
      <c r="V15" s="752" t="s">
        <v>2828</v>
      </c>
      <c r="W15" s="204">
        <v>55.42</v>
      </c>
      <c r="X15" s="204">
        <v>55.42</v>
      </c>
      <c r="Y15" s="204">
        <v>55.42</v>
      </c>
      <c r="AA15" s="752" t="s">
        <v>2816</v>
      </c>
    </row>
    <row r="16" spans="1:27" x14ac:dyDescent="0.3">
      <c r="A16" s="10" t="s">
        <v>2811</v>
      </c>
      <c r="B16" s="10" t="s">
        <v>2829</v>
      </c>
      <c r="C16" s="10" t="s">
        <v>2813</v>
      </c>
      <c r="D16" s="10">
        <v>40274</v>
      </c>
      <c r="E16" s="752" t="s">
        <v>24</v>
      </c>
      <c r="F16" s="752">
        <v>19.2</v>
      </c>
      <c r="G16" s="752">
        <v>21.03</v>
      </c>
      <c r="H16" s="752">
        <v>96</v>
      </c>
      <c r="I16" s="752" t="s">
        <v>2830</v>
      </c>
      <c r="J16" s="752">
        <v>100047</v>
      </c>
      <c r="K16" s="752" t="s">
        <v>2815</v>
      </c>
      <c r="L16" s="58">
        <v>9.5399999999999991</v>
      </c>
      <c r="M16" s="491">
        <v>0.56840000000000002</v>
      </c>
      <c r="N16" s="751">
        <v>5.42</v>
      </c>
      <c r="P16" s="751">
        <v>48.73</v>
      </c>
      <c r="S16" s="10">
        <v>40274</v>
      </c>
      <c r="T16" s="752" t="s">
        <v>24</v>
      </c>
      <c r="U16" s="752">
        <v>96</v>
      </c>
      <c r="V16" s="752" t="s">
        <v>2830</v>
      </c>
      <c r="W16" s="204">
        <v>54.15</v>
      </c>
      <c r="X16" s="204">
        <v>54.15</v>
      </c>
      <c r="Y16" s="204">
        <v>54.15</v>
      </c>
      <c r="AA16" s="752" t="s">
        <v>2816</v>
      </c>
    </row>
    <row r="17" spans="1:27" x14ac:dyDescent="0.3">
      <c r="A17" s="10" t="s">
        <v>2811</v>
      </c>
      <c r="B17" s="10" t="s">
        <v>2831</v>
      </c>
      <c r="C17" s="10" t="s">
        <v>2813</v>
      </c>
      <c r="D17" s="10">
        <v>40375</v>
      </c>
      <c r="E17" s="752" t="s">
        <v>24</v>
      </c>
      <c r="F17" s="752">
        <v>17.399999999999999</v>
      </c>
      <c r="G17" s="752">
        <v>19.25</v>
      </c>
      <c r="H17" s="752">
        <v>90</v>
      </c>
      <c r="I17" s="752" t="s">
        <v>2832</v>
      </c>
      <c r="J17" s="752">
        <v>100047</v>
      </c>
      <c r="K17" s="752" t="s">
        <v>2815</v>
      </c>
      <c r="L17" s="58">
        <v>8.5500000000000007</v>
      </c>
      <c r="M17" s="491">
        <v>0.56840000000000002</v>
      </c>
      <c r="N17" s="751">
        <v>4.8600000000000003</v>
      </c>
      <c r="P17" s="751">
        <v>35.67</v>
      </c>
      <c r="S17" s="10">
        <v>40375</v>
      </c>
      <c r="T17" s="752" t="s">
        <v>24</v>
      </c>
      <c r="U17" s="752">
        <v>90</v>
      </c>
      <c r="V17" s="752" t="s">
        <v>2832</v>
      </c>
      <c r="W17" s="204">
        <v>40.53</v>
      </c>
      <c r="X17" s="204">
        <v>40.53</v>
      </c>
      <c r="Y17" s="204">
        <v>40.53</v>
      </c>
      <c r="AA17" s="752" t="s">
        <v>2816</v>
      </c>
    </row>
    <row r="18" spans="1:27" x14ac:dyDescent="0.3">
      <c r="A18" s="10" t="s">
        <v>2811</v>
      </c>
      <c r="B18" s="10" t="s">
        <v>2833</v>
      </c>
      <c r="C18" s="10" t="s">
        <v>2813</v>
      </c>
      <c r="D18" s="10">
        <v>40928</v>
      </c>
      <c r="E18" s="752" t="s">
        <v>24</v>
      </c>
      <c r="F18" s="752">
        <v>20</v>
      </c>
      <c r="G18" s="752">
        <v>21.1</v>
      </c>
      <c r="H18" s="752">
        <v>160</v>
      </c>
      <c r="I18" s="752" t="s">
        <v>2834</v>
      </c>
      <c r="J18" s="752">
        <v>100047</v>
      </c>
      <c r="K18" s="752" t="s">
        <v>2815</v>
      </c>
      <c r="L18" s="58">
        <v>15.24</v>
      </c>
      <c r="M18" s="491">
        <v>0.56840000000000002</v>
      </c>
      <c r="N18" s="751">
        <v>8.66</v>
      </c>
      <c r="P18" s="751">
        <v>43.91</v>
      </c>
      <c r="S18" s="10">
        <v>40928</v>
      </c>
      <c r="T18" s="752" t="s">
        <v>24</v>
      </c>
      <c r="U18" s="752">
        <v>160</v>
      </c>
      <c r="V18" s="752" t="s">
        <v>2834</v>
      </c>
      <c r="W18" s="204">
        <v>52.57</v>
      </c>
      <c r="X18" s="204">
        <v>52.57</v>
      </c>
      <c r="Y18" s="204">
        <v>52.57</v>
      </c>
      <c r="AA18" s="752" t="s">
        <v>2816</v>
      </c>
    </row>
    <row r="19" spans="1:27" x14ac:dyDescent="0.3">
      <c r="A19" s="10" t="s">
        <v>2811</v>
      </c>
      <c r="B19" s="10" t="s">
        <v>2835</v>
      </c>
      <c r="C19" s="10" t="s">
        <v>2813</v>
      </c>
      <c r="D19" s="10">
        <v>40936</v>
      </c>
      <c r="E19" s="752" t="s">
        <v>24</v>
      </c>
      <c r="F19" s="752">
        <v>20</v>
      </c>
      <c r="G19" s="752">
        <v>21.1</v>
      </c>
      <c r="H19" s="752">
        <v>160</v>
      </c>
      <c r="I19" s="752" t="s">
        <v>2834</v>
      </c>
      <c r="J19" s="752">
        <v>100047</v>
      </c>
      <c r="K19" s="752" t="s">
        <v>2815</v>
      </c>
      <c r="L19" s="58">
        <v>13.85</v>
      </c>
      <c r="M19" s="491">
        <v>0.56840000000000002</v>
      </c>
      <c r="N19" s="751">
        <v>7.87</v>
      </c>
      <c r="P19" s="751">
        <v>43.57</v>
      </c>
      <c r="S19" s="10">
        <v>40936</v>
      </c>
      <c r="T19" s="752" t="s">
        <v>24</v>
      </c>
      <c r="U19" s="752">
        <v>160</v>
      </c>
      <c r="V19" s="752" t="s">
        <v>2834</v>
      </c>
      <c r="W19" s="204">
        <v>51.44</v>
      </c>
      <c r="X19" s="204">
        <v>51.44</v>
      </c>
      <c r="Y19" s="204">
        <v>51.44</v>
      </c>
      <c r="AA19" s="752" t="s">
        <v>2816</v>
      </c>
    </row>
  </sheetData>
  <protectedRanges>
    <protectedRange password="8F60" sqref="Z6" name="Calculations_40"/>
  </protectedRanges>
  <mergeCells count="1">
    <mergeCell ref="P5:Q5"/>
  </mergeCells>
  <conditionalFormatting sqref="D1:D6">
    <cfRule type="duplicateValues" dxfId="67" priority="2"/>
  </conditionalFormatting>
  <conditionalFormatting sqref="T6">
    <cfRule type="duplicateValues" dxfId="66" priority="1"/>
  </conditionalFormatting>
  <conditionalFormatting sqref="E1:E6">
    <cfRule type="duplicateValues" dxfId="65" priority="3"/>
  </conditionalFormatting>
  <conditionalFormatting sqref="T1:T5 S1:S6">
    <cfRule type="duplicateValues" dxfId="64" priority="4"/>
  </conditionalFormatting>
  <pageMargins left="0.7" right="0.7" top="0.75" bottom="0.75" header="0.3" footer="0.3"/>
  <pageSetup orientation="portrait" verticalDpi="300"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tabColor rgb="FF92D050"/>
  </sheetPr>
  <dimension ref="A1:T1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9.44140625" style="10" bestFit="1" customWidth="1"/>
    <col min="2" max="2" width="80.6640625" style="10" bestFit="1" customWidth="1"/>
    <col min="3" max="3" width="27.33203125" style="10" bestFit="1" customWidth="1"/>
    <col min="4" max="6" width="10.33203125" style="752" bestFit="1" customWidth="1"/>
    <col min="7" max="7" width="8.44140625" style="752" bestFit="1" customWidth="1"/>
    <col min="8" max="8" width="7.44140625" style="752" bestFit="1" customWidth="1"/>
    <col min="9" max="9" width="9.33203125" style="752"/>
    <col min="10" max="10" width="22" style="752" bestFit="1" customWidth="1"/>
    <col min="11" max="11" width="20.6640625" style="752" customWidth="1"/>
    <col min="12" max="12" width="21.6640625" style="752" customWidth="1"/>
    <col min="13" max="13" width="20.6640625" style="752" customWidth="1"/>
    <col min="14" max="14" width="10.33203125" style="58" bestFit="1" customWidth="1"/>
    <col min="15" max="16" width="8.5546875" style="751" bestFit="1" customWidth="1"/>
    <col min="17" max="17" width="5.6640625" style="59" customWidth="1"/>
    <col min="18" max="18" width="16" style="751" bestFit="1" customWidth="1"/>
    <col min="19" max="19" width="15.6640625" style="751" bestFit="1" customWidth="1"/>
    <col min="20" max="20" width="35.88671875" style="752"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753"/>
      <c r="F2" s="754"/>
      <c r="G2" s="754"/>
      <c r="H2" s="754"/>
      <c r="I2" s="754"/>
      <c r="J2" s="754"/>
      <c r="K2" s="754"/>
      <c r="L2" s="754"/>
      <c r="M2" s="75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2811</v>
      </c>
      <c r="B7" s="10" t="s">
        <v>2812</v>
      </c>
      <c r="C7" s="10">
        <v>40032</v>
      </c>
      <c r="D7" s="752" t="s">
        <v>24</v>
      </c>
      <c r="E7" s="752">
        <v>21.53</v>
      </c>
      <c r="F7" s="752">
        <v>23.16</v>
      </c>
      <c r="G7" s="752">
        <v>130</v>
      </c>
      <c r="H7" s="752" t="s">
        <v>2814</v>
      </c>
      <c r="I7" s="752">
        <v>100047</v>
      </c>
      <c r="J7" s="752" t="s">
        <v>2815</v>
      </c>
      <c r="K7" s="204">
        <v>48.42</v>
      </c>
      <c r="L7" s="204">
        <v>48.42</v>
      </c>
      <c r="M7" s="204">
        <v>48.42</v>
      </c>
      <c r="N7" s="58">
        <v>7.37</v>
      </c>
      <c r="O7" s="491">
        <v>0.56840000000000002</v>
      </c>
      <c r="P7" s="751">
        <v>4.1900000000000004</v>
      </c>
      <c r="R7" s="751">
        <v>4.1900000000000004</v>
      </c>
      <c r="T7" s="752" t="s">
        <v>2816</v>
      </c>
    </row>
    <row r="8" spans="1:20" x14ac:dyDescent="0.3">
      <c r="A8" s="10" t="s">
        <v>2811</v>
      </c>
      <c r="B8" s="10" t="s">
        <v>2817</v>
      </c>
      <c r="C8" s="10">
        <v>40090</v>
      </c>
      <c r="D8" s="752" t="s">
        <v>24</v>
      </c>
      <c r="E8" s="752">
        <v>23.56</v>
      </c>
      <c r="F8" s="752">
        <v>25.15</v>
      </c>
      <c r="G8" s="752">
        <v>130</v>
      </c>
      <c r="H8" s="752" t="s">
        <v>2818</v>
      </c>
      <c r="I8" s="752">
        <v>100047</v>
      </c>
      <c r="J8" s="752" t="s">
        <v>2815</v>
      </c>
      <c r="K8" s="204">
        <v>52.49</v>
      </c>
      <c r="L8" s="204">
        <v>52.49</v>
      </c>
      <c r="M8" s="204">
        <v>52.49</v>
      </c>
      <c r="N8" s="58">
        <v>7.37</v>
      </c>
      <c r="O8" s="491">
        <v>0.56840000000000002</v>
      </c>
      <c r="P8" s="751">
        <v>4.1900000000000004</v>
      </c>
      <c r="R8" s="751">
        <v>4.1900000000000004</v>
      </c>
      <c r="T8" s="752" t="s">
        <v>2816</v>
      </c>
    </row>
    <row r="9" spans="1:20" x14ac:dyDescent="0.3">
      <c r="A9" s="10" t="s">
        <v>2811</v>
      </c>
      <c r="B9" s="10" t="s">
        <v>2819</v>
      </c>
      <c r="C9" s="10">
        <v>40091</v>
      </c>
      <c r="D9" s="752" t="s">
        <v>24</v>
      </c>
      <c r="E9" s="752">
        <v>19.93</v>
      </c>
      <c r="F9" s="752">
        <v>21.68</v>
      </c>
      <c r="G9" s="752">
        <v>110</v>
      </c>
      <c r="H9" s="752" t="s">
        <v>2818</v>
      </c>
      <c r="I9" s="752">
        <v>100047</v>
      </c>
      <c r="J9" s="752" t="s">
        <v>2815</v>
      </c>
      <c r="K9" s="204">
        <v>52.87</v>
      </c>
      <c r="L9" s="204">
        <v>52.87</v>
      </c>
      <c r="M9" s="204">
        <v>52.87</v>
      </c>
      <c r="N9" s="58">
        <v>6.24</v>
      </c>
      <c r="O9" s="491">
        <v>0.56840000000000002</v>
      </c>
      <c r="P9" s="751">
        <v>3.55</v>
      </c>
      <c r="R9" s="751">
        <v>3.55</v>
      </c>
      <c r="T9" s="752" t="s">
        <v>2816</v>
      </c>
    </row>
    <row r="10" spans="1:20" x14ac:dyDescent="0.3">
      <c r="A10" s="10" t="s">
        <v>2811</v>
      </c>
      <c r="B10" s="10" t="s">
        <v>2820</v>
      </c>
      <c r="C10" s="10">
        <v>40094</v>
      </c>
      <c r="D10" s="752" t="s">
        <v>24</v>
      </c>
      <c r="E10" s="752">
        <v>19.93</v>
      </c>
      <c r="F10" s="752">
        <v>21.68</v>
      </c>
      <c r="G10" s="752">
        <v>110</v>
      </c>
      <c r="H10" s="752" t="s">
        <v>2818</v>
      </c>
      <c r="I10" s="752">
        <v>100047</v>
      </c>
      <c r="J10" s="752" t="s">
        <v>2815</v>
      </c>
      <c r="K10" s="204">
        <v>52.54</v>
      </c>
      <c r="L10" s="204">
        <v>52.54</v>
      </c>
      <c r="M10" s="204">
        <v>52.54</v>
      </c>
      <c r="N10" s="58">
        <v>6.24</v>
      </c>
      <c r="O10" s="491">
        <v>0.56840000000000002</v>
      </c>
      <c r="P10" s="751">
        <v>3.55</v>
      </c>
      <c r="R10" s="751">
        <v>3.55</v>
      </c>
      <c r="T10" s="752" t="s">
        <v>2816</v>
      </c>
    </row>
    <row r="11" spans="1:20" x14ac:dyDescent="0.3">
      <c r="A11" s="10" t="s">
        <v>2811</v>
      </c>
      <c r="B11" s="10" t="s">
        <v>2821</v>
      </c>
      <c r="C11" s="10">
        <v>40097</v>
      </c>
      <c r="D11" s="752" t="s">
        <v>24</v>
      </c>
      <c r="E11" s="752">
        <v>18.12</v>
      </c>
      <c r="F11" s="752">
        <v>19.95</v>
      </c>
      <c r="G11" s="752">
        <v>100</v>
      </c>
      <c r="H11" s="752" t="s">
        <v>2818</v>
      </c>
      <c r="I11" s="752">
        <v>100047</v>
      </c>
      <c r="J11" s="752" t="s">
        <v>2815</v>
      </c>
      <c r="K11" s="204">
        <v>41.18</v>
      </c>
      <c r="L11" s="204">
        <v>41.18</v>
      </c>
      <c r="M11" s="204">
        <v>41.18</v>
      </c>
      <c r="N11" s="58">
        <v>5.67</v>
      </c>
      <c r="O11" s="491">
        <v>0.56840000000000002</v>
      </c>
      <c r="P11" s="751">
        <v>3.22</v>
      </c>
      <c r="R11" s="751">
        <v>3.22</v>
      </c>
      <c r="T11" s="752" t="s">
        <v>2816</v>
      </c>
    </row>
    <row r="12" spans="1:20" x14ac:dyDescent="0.3">
      <c r="A12" s="10" t="s">
        <v>2811</v>
      </c>
      <c r="B12" s="10" t="s">
        <v>2822</v>
      </c>
      <c r="C12" s="10">
        <v>40176</v>
      </c>
      <c r="D12" s="752" t="s">
        <v>24</v>
      </c>
      <c r="E12" s="752">
        <v>29.53</v>
      </c>
      <c r="F12" s="752">
        <v>30.8</v>
      </c>
      <c r="G12" s="752">
        <v>225</v>
      </c>
      <c r="H12" s="752" t="s">
        <v>2823</v>
      </c>
      <c r="I12" s="752">
        <v>100047</v>
      </c>
      <c r="J12" s="752" t="s">
        <v>2815</v>
      </c>
      <c r="K12" s="204">
        <v>72.819999999999993</v>
      </c>
      <c r="L12" s="204">
        <v>72.819999999999993</v>
      </c>
      <c r="M12" s="204">
        <v>72.819999999999993</v>
      </c>
      <c r="N12" s="58">
        <v>20.9</v>
      </c>
      <c r="O12" s="491">
        <v>0.56840000000000002</v>
      </c>
      <c r="P12" s="751">
        <v>11.88</v>
      </c>
      <c r="R12" s="751">
        <v>11.88</v>
      </c>
      <c r="T12" s="752" t="s">
        <v>2816</v>
      </c>
    </row>
    <row r="13" spans="1:20" x14ac:dyDescent="0.3">
      <c r="A13" s="10" t="s">
        <v>2811</v>
      </c>
      <c r="B13" s="10" t="s">
        <v>2824</v>
      </c>
      <c r="C13" s="10">
        <v>40184</v>
      </c>
      <c r="D13" s="752" t="s">
        <v>24</v>
      </c>
      <c r="E13" s="752">
        <v>30.94</v>
      </c>
      <c r="F13" s="752">
        <v>32.130000000000003</v>
      </c>
      <c r="G13" s="752">
        <v>225</v>
      </c>
      <c r="H13" s="752" t="s">
        <v>2825</v>
      </c>
      <c r="I13" s="752">
        <v>100047</v>
      </c>
      <c r="J13" s="752" t="s">
        <v>2815</v>
      </c>
      <c r="K13" s="204">
        <v>78.7</v>
      </c>
      <c r="L13" s="204">
        <v>78.7</v>
      </c>
      <c r="M13" s="204">
        <v>78.7</v>
      </c>
      <c r="N13" s="58">
        <v>22.36</v>
      </c>
      <c r="O13" s="491">
        <v>0.56840000000000002</v>
      </c>
      <c r="P13" s="751">
        <v>12.71</v>
      </c>
      <c r="R13" s="751">
        <v>12.71</v>
      </c>
      <c r="T13" s="752" t="s">
        <v>2816</v>
      </c>
    </row>
    <row r="14" spans="1:20" x14ac:dyDescent="0.3">
      <c r="A14" s="10" t="s">
        <v>2811</v>
      </c>
      <c r="B14" s="10" t="s">
        <v>2826</v>
      </c>
      <c r="C14" s="10">
        <v>40187</v>
      </c>
      <c r="D14" s="752" t="s">
        <v>24</v>
      </c>
      <c r="E14" s="752">
        <v>28.88</v>
      </c>
      <c r="F14" s="752">
        <v>30.13</v>
      </c>
      <c r="G14" s="752">
        <v>210</v>
      </c>
      <c r="H14" s="752" t="s">
        <v>2825</v>
      </c>
      <c r="I14" s="752">
        <v>100047</v>
      </c>
      <c r="J14" s="752" t="s">
        <v>2815</v>
      </c>
      <c r="K14" s="204">
        <v>71.91</v>
      </c>
      <c r="L14" s="204">
        <v>71.91</v>
      </c>
      <c r="M14" s="204">
        <v>71.91</v>
      </c>
      <c r="N14" s="58">
        <v>20.100000000000001</v>
      </c>
      <c r="O14" s="491">
        <v>0.56840000000000002</v>
      </c>
      <c r="P14" s="751">
        <v>11.42</v>
      </c>
      <c r="R14" s="751">
        <v>11.42</v>
      </c>
      <c r="T14" s="752" t="s">
        <v>2816</v>
      </c>
    </row>
    <row r="15" spans="1:20" x14ac:dyDescent="0.3">
      <c r="A15" s="10" t="s">
        <v>2811</v>
      </c>
      <c r="B15" s="10" t="s">
        <v>2827</v>
      </c>
      <c r="C15" s="10">
        <v>40263</v>
      </c>
      <c r="D15" s="752" t="s">
        <v>24</v>
      </c>
      <c r="E15" s="752">
        <v>20.100000000000001</v>
      </c>
      <c r="F15" s="752">
        <v>21.93</v>
      </c>
      <c r="G15" s="752">
        <v>96</v>
      </c>
      <c r="H15" s="752" t="s">
        <v>2828</v>
      </c>
      <c r="I15" s="752">
        <v>100047</v>
      </c>
      <c r="J15" s="752" t="s">
        <v>2815</v>
      </c>
      <c r="K15" s="204">
        <v>55.42</v>
      </c>
      <c r="L15" s="204">
        <v>55.42</v>
      </c>
      <c r="M15" s="204">
        <v>55.42</v>
      </c>
      <c r="N15" s="58">
        <v>9.77</v>
      </c>
      <c r="O15" s="491">
        <v>0.56840000000000002</v>
      </c>
      <c r="P15" s="751">
        <v>5.55</v>
      </c>
      <c r="R15" s="751">
        <v>5.55</v>
      </c>
      <c r="T15" s="752" t="s">
        <v>2816</v>
      </c>
    </row>
    <row r="16" spans="1:20" x14ac:dyDescent="0.3">
      <c r="A16" s="10" t="s">
        <v>2811</v>
      </c>
      <c r="B16" s="10" t="s">
        <v>2829</v>
      </c>
      <c r="C16" s="10">
        <v>40274</v>
      </c>
      <c r="D16" s="752" t="s">
        <v>24</v>
      </c>
      <c r="E16" s="752">
        <v>19.2</v>
      </c>
      <c r="F16" s="752">
        <v>21.03</v>
      </c>
      <c r="G16" s="752">
        <v>96</v>
      </c>
      <c r="H16" s="752" t="s">
        <v>2830</v>
      </c>
      <c r="I16" s="752">
        <v>100047</v>
      </c>
      <c r="J16" s="752" t="s">
        <v>2815</v>
      </c>
      <c r="K16" s="204">
        <v>54.15</v>
      </c>
      <c r="L16" s="204">
        <v>54.15</v>
      </c>
      <c r="M16" s="204">
        <v>54.15</v>
      </c>
      <c r="N16" s="58">
        <v>9.5399999999999991</v>
      </c>
      <c r="O16" s="491">
        <v>0.56840000000000002</v>
      </c>
      <c r="P16" s="751">
        <v>5.42</v>
      </c>
      <c r="R16" s="751">
        <v>5.42</v>
      </c>
      <c r="T16" s="752" t="s">
        <v>2816</v>
      </c>
    </row>
    <row r="17" spans="1:20" x14ac:dyDescent="0.3">
      <c r="A17" s="10" t="s">
        <v>2811</v>
      </c>
      <c r="B17" s="10" t="s">
        <v>2831</v>
      </c>
      <c r="C17" s="10">
        <v>40375</v>
      </c>
      <c r="D17" s="752" t="s">
        <v>24</v>
      </c>
      <c r="E17" s="752">
        <v>17.399999999999999</v>
      </c>
      <c r="F17" s="752">
        <v>19.25</v>
      </c>
      <c r="G17" s="752">
        <v>90</v>
      </c>
      <c r="H17" s="752" t="s">
        <v>2832</v>
      </c>
      <c r="I17" s="752">
        <v>100047</v>
      </c>
      <c r="J17" s="752" t="s">
        <v>2815</v>
      </c>
      <c r="K17" s="204">
        <v>40.53</v>
      </c>
      <c r="L17" s="204">
        <v>40.53</v>
      </c>
      <c r="M17" s="204">
        <v>40.53</v>
      </c>
      <c r="N17" s="58">
        <v>8.5500000000000007</v>
      </c>
      <c r="O17" s="491">
        <v>0.56840000000000002</v>
      </c>
      <c r="P17" s="751">
        <v>4.8600000000000003</v>
      </c>
      <c r="R17" s="751">
        <v>4.8600000000000003</v>
      </c>
      <c r="T17" s="752" t="s">
        <v>2816</v>
      </c>
    </row>
    <row r="18" spans="1:20" x14ac:dyDescent="0.3">
      <c r="A18" s="10" t="s">
        <v>2811</v>
      </c>
      <c r="B18" s="10" t="s">
        <v>2833</v>
      </c>
      <c r="C18" s="10">
        <v>40928</v>
      </c>
      <c r="D18" s="752" t="s">
        <v>24</v>
      </c>
      <c r="E18" s="752">
        <v>20</v>
      </c>
      <c r="F18" s="752">
        <v>21.1</v>
      </c>
      <c r="G18" s="752">
        <v>160</v>
      </c>
      <c r="H18" s="752" t="s">
        <v>2834</v>
      </c>
      <c r="I18" s="752">
        <v>100047</v>
      </c>
      <c r="J18" s="752" t="s">
        <v>2815</v>
      </c>
      <c r="K18" s="204">
        <v>52.57</v>
      </c>
      <c r="L18" s="204">
        <v>52.57</v>
      </c>
      <c r="M18" s="204">
        <v>52.57</v>
      </c>
      <c r="N18" s="58">
        <v>15.24</v>
      </c>
      <c r="O18" s="491">
        <v>0.56840000000000002</v>
      </c>
      <c r="P18" s="751">
        <v>8.66</v>
      </c>
      <c r="R18" s="751">
        <v>8.66</v>
      </c>
      <c r="T18" s="752" t="s">
        <v>2816</v>
      </c>
    </row>
    <row r="19" spans="1:20" x14ac:dyDescent="0.3">
      <c r="A19" s="10" t="s">
        <v>2811</v>
      </c>
      <c r="B19" s="10" t="s">
        <v>2835</v>
      </c>
      <c r="C19" s="10">
        <v>40936</v>
      </c>
      <c r="D19" s="752" t="s">
        <v>24</v>
      </c>
      <c r="E19" s="752">
        <v>20</v>
      </c>
      <c r="F19" s="752">
        <v>21.1</v>
      </c>
      <c r="G19" s="752">
        <v>160</v>
      </c>
      <c r="H19" s="752" t="s">
        <v>2834</v>
      </c>
      <c r="I19" s="752">
        <v>100047</v>
      </c>
      <c r="J19" s="752" t="s">
        <v>2815</v>
      </c>
      <c r="K19" s="204">
        <v>51.44</v>
      </c>
      <c r="L19" s="204">
        <v>51.44</v>
      </c>
      <c r="M19" s="204">
        <v>51.44</v>
      </c>
      <c r="N19" s="58">
        <v>13.85</v>
      </c>
      <c r="O19" s="491">
        <v>0.56840000000000002</v>
      </c>
      <c r="P19" s="751">
        <v>7.87</v>
      </c>
      <c r="R19" s="751">
        <v>7.87</v>
      </c>
      <c r="T19" s="752" t="s">
        <v>2816</v>
      </c>
    </row>
  </sheetData>
  <protectedRanges>
    <protectedRange password="8F60" sqref="S6" name="Calculations_40"/>
  </protectedRanges>
  <conditionalFormatting sqref="C4:C6">
    <cfRule type="duplicateValues" dxfId="63" priority="3"/>
  </conditionalFormatting>
  <conditionalFormatting sqref="D4:D6">
    <cfRule type="duplicateValues" dxfId="62" priority="4"/>
  </conditionalFormatting>
  <conditionalFormatting sqref="D1:D3">
    <cfRule type="duplicateValues" dxfId="61" priority="1"/>
  </conditionalFormatting>
  <conditionalFormatting sqref="E1:E3">
    <cfRule type="duplicateValues" dxfId="60" priority="2"/>
  </conditionalFormatting>
  <pageMargins left="0.7" right="0.7" top="0.75" bottom="0.75" header="0.3" footer="0.3"/>
  <pageSetup orientation="portrait" verticalDpi="300"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tabColor rgb="FF00B0F0"/>
  </sheetPr>
  <dimension ref="A1:Y33"/>
  <sheetViews>
    <sheetView workbookViewId="0">
      <pane xSplit="4" ySplit="6" topLeftCell="L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4.33203125" style="10" bestFit="1" customWidth="1"/>
    <col min="2" max="2" width="26.109375" style="10" customWidth="1"/>
    <col min="3" max="3" width="13.33203125" style="10" bestFit="1" customWidth="1"/>
    <col min="4" max="4" width="13" style="10" customWidth="1"/>
    <col min="5" max="5" width="9.33203125" style="752"/>
    <col min="6" max="6" width="10.44140625" style="752" customWidth="1"/>
    <col min="7" max="7" width="12" style="752" customWidth="1"/>
    <col min="8" max="10" width="9.33203125" style="752"/>
    <col min="11" max="11" width="22" style="752" bestFit="1" customWidth="1"/>
    <col min="12" max="12" width="12" style="752" customWidth="1"/>
    <col min="13" max="14" width="9.33203125" style="751"/>
    <col min="15" max="15" width="3.6640625" style="59" customWidth="1"/>
    <col min="16" max="17" width="19.33203125" style="751" customWidth="1"/>
    <col min="18" max="18" width="14" style="752" customWidth="1"/>
    <col min="19" max="21" width="9.33203125" style="752"/>
    <col min="22" max="22" width="22.33203125" style="751" customWidth="1"/>
    <col min="23" max="23" width="22.6640625" style="751" customWidth="1"/>
    <col min="24" max="24" width="12.5546875" style="751" customWidth="1"/>
    <col min="25" max="25" width="9.33203125" style="752"/>
    <col min="26" max="16384" width="9.33203125" style="10"/>
  </cols>
  <sheetData>
    <row r="1" spans="1:25" s="3" customFormat="1" x14ac:dyDescent="0.3">
      <c r="A1" s="1"/>
      <c r="B1" s="2" t="s">
        <v>42</v>
      </c>
      <c r="C1" s="2"/>
      <c r="D1" s="2"/>
      <c r="E1" s="26"/>
      <c r="F1" s="26"/>
      <c r="G1" s="26"/>
      <c r="H1" s="26"/>
      <c r="I1" s="26"/>
      <c r="J1" s="26"/>
      <c r="K1" s="26"/>
      <c r="L1" s="26"/>
      <c r="M1" s="28"/>
      <c r="N1" s="28"/>
      <c r="O1" s="29"/>
      <c r="P1" s="30"/>
      <c r="Q1" s="30"/>
      <c r="R1" s="26"/>
      <c r="S1" s="26"/>
      <c r="T1" s="26"/>
      <c r="U1" s="26"/>
      <c r="V1" s="28"/>
      <c r="W1" s="28"/>
      <c r="X1" s="31"/>
      <c r="Y1" s="32"/>
    </row>
    <row r="2" spans="1:25" s="3" customFormat="1" x14ac:dyDescent="0.3">
      <c r="A2" s="4"/>
      <c r="B2" s="5" t="s">
        <v>41</v>
      </c>
      <c r="C2" s="5"/>
      <c r="D2" s="5"/>
      <c r="E2" s="753"/>
      <c r="F2" s="754"/>
      <c r="G2" s="754"/>
      <c r="H2" s="754"/>
      <c r="I2" s="754"/>
      <c r="J2" s="754"/>
      <c r="K2" s="754"/>
      <c r="L2" s="754"/>
      <c r="M2" s="36"/>
      <c r="N2" s="36"/>
      <c r="O2" s="37"/>
      <c r="P2" s="38"/>
      <c r="Q2" s="38"/>
      <c r="R2" s="754"/>
      <c r="S2" s="753"/>
      <c r="T2" s="754"/>
      <c r="U2" s="754"/>
      <c r="V2" s="36"/>
      <c r="W2" s="36"/>
      <c r="X2" s="39"/>
      <c r="Y2" s="40"/>
    </row>
    <row r="3" spans="1:25" s="3" customFormat="1" x14ac:dyDescent="0.3">
      <c r="A3" s="4"/>
      <c r="B3" s="6" t="s">
        <v>0</v>
      </c>
      <c r="C3" s="6"/>
      <c r="D3" s="6"/>
      <c r="E3" s="41"/>
      <c r="F3" s="42"/>
      <c r="G3" s="42"/>
      <c r="H3" s="42"/>
      <c r="I3" s="42"/>
      <c r="J3" s="42"/>
      <c r="K3" s="42"/>
      <c r="L3" s="42"/>
      <c r="M3" s="44"/>
      <c r="N3" s="44"/>
      <c r="O3" s="45"/>
      <c r="P3" s="46"/>
      <c r="Q3" s="46"/>
      <c r="R3" s="42"/>
      <c r="S3" s="18"/>
      <c r="T3" s="42"/>
      <c r="U3" s="42"/>
      <c r="V3" s="44"/>
      <c r="W3" s="44"/>
      <c r="X3" s="39"/>
      <c r="Y3" s="40"/>
    </row>
    <row r="4" spans="1:25" s="3" customFormat="1" ht="14.4" thickBot="1" x14ac:dyDescent="0.35">
      <c r="A4" s="4"/>
      <c r="C4" s="6"/>
      <c r="D4" s="6"/>
      <c r="E4" s="41"/>
      <c r="F4" s="42"/>
      <c r="G4" s="42"/>
      <c r="H4" s="42"/>
      <c r="I4" s="42"/>
      <c r="J4" s="42"/>
      <c r="K4" s="42"/>
      <c r="L4" s="42"/>
      <c r="M4" s="44"/>
      <c r="N4" s="44"/>
      <c r="O4" s="45"/>
      <c r="P4" s="46"/>
      <c r="Q4" s="46"/>
      <c r="R4" s="42"/>
      <c r="S4" s="41"/>
      <c r="T4" s="42"/>
      <c r="U4" s="42"/>
      <c r="V4" s="44"/>
      <c r="W4" s="44"/>
      <c r="X4" s="39"/>
      <c r="Y4" s="40"/>
    </row>
    <row r="5" spans="1:25" ht="15.75" customHeight="1" thickBot="1" x14ac:dyDescent="0.35">
      <c r="A5" s="7"/>
      <c r="B5" s="8"/>
      <c r="C5" s="8"/>
      <c r="D5" s="66" t="s">
        <v>1</v>
      </c>
      <c r="E5" s="47"/>
      <c r="F5" s="48"/>
      <c r="G5" s="48"/>
      <c r="H5" s="48"/>
      <c r="I5" s="48"/>
      <c r="J5" s="48"/>
      <c r="K5" s="49"/>
      <c r="L5" s="47"/>
      <c r="M5" s="51"/>
      <c r="N5" s="51"/>
      <c r="O5" s="52"/>
      <c r="P5" s="750"/>
      <c r="Q5" s="749"/>
      <c r="R5" s="227" t="s">
        <v>2</v>
      </c>
      <c r="S5" s="228"/>
      <c r="T5" s="229"/>
      <c r="U5" s="229"/>
      <c r="V5" s="64"/>
      <c r="W5" s="65"/>
      <c r="X5" s="54"/>
      <c r="Y5" s="55"/>
    </row>
    <row r="6" spans="1:25"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2836</v>
      </c>
      <c r="Q6" s="15" t="s">
        <v>2837</v>
      </c>
      <c r="R6" s="13" t="s">
        <v>15</v>
      </c>
      <c r="S6" s="14" t="s">
        <v>9</v>
      </c>
      <c r="T6" s="12" t="s">
        <v>40</v>
      </c>
      <c r="U6" s="14" t="s">
        <v>39</v>
      </c>
      <c r="V6" s="15" t="s">
        <v>2838</v>
      </c>
      <c r="W6" s="15" t="s">
        <v>2839</v>
      </c>
      <c r="X6" s="22" t="s">
        <v>17</v>
      </c>
      <c r="Y6" s="15" t="s">
        <v>7</v>
      </c>
    </row>
    <row r="7" spans="1:25" x14ac:dyDescent="0.3">
      <c r="A7" s="10" t="s">
        <v>2840</v>
      </c>
      <c r="B7" s="10" t="s">
        <v>2841</v>
      </c>
      <c r="C7" s="10" t="s">
        <v>1318</v>
      </c>
      <c r="D7" s="10" t="s">
        <v>2842</v>
      </c>
      <c r="E7" s="752" t="s">
        <v>24</v>
      </c>
      <c r="F7" s="752">
        <v>26.25</v>
      </c>
      <c r="G7" s="752">
        <v>28.25</v>
      </c>
      <c r="H7" s="752">
        <v>105</v>
      </c>
      <c r="I7" s="752">
        <v>4</v>
      </c>
      <c r="J7" s="752">
        <v>100022</v>
      </c>
      <c r="K7" s="752" t="s">
        <v>2843</v>
      </c>
      <c r="L7" s="58">
        <v>8.5299999999999994</v>
      </c>
      <c r="M7" s="751">
        <v>1.6629</v>
      </c>
      <c r="N7" s="751">
        <f>SUM(L7*M7)</f>
        <v>14.184536999999999</v>
      </c>
      <c r="P7" s="526">
        <f>SUM(V7-N7)</f>
        <v>70.815462999999994</v>
      </c>
      <c r="Q7" s="526">
        <f>SUM(W7-N7)</f>
        <v>65.315462999999994</v>
      </c>
      <c r="R7" s="10" t="s">
        <v>2842</v>
      </c>
      <c r="S7" s="752" t="s">
        <v>24</v>
      </c>
      <c r="T7" s="752">
        <v>105</v>
      </c>
      <c r="U7" s="752">
        <v>4</v>
      </c>
      <c r="V7" s="526">
        <v>85</v>
      </c>
      <c r="W7" s="526">
        <v>79.5</v>
      </c>
    </row>
    <row r="8" spans="1:25" x14ac:dyDescent="0.3">
      <c r="A8" s="10" t="s">
        <v>2840</v>
      </c>
      <c r="B8" s="10" t="s">
        <v>2844</v>
      </c>
      <c r="C8" s="10" t="s">
        <v>1318</v>
      </c>
      <c r="D8" s="10" t="s">
        <v>2845</v>
      </c>
      <c r="E8" s="752" t="s">
        <v>24</v>
      </c>
      <c r="F8" s="752">
        <v>26.25</v>
      </c>
      <c r="G8" s="752">
        <v>28.25</v>
      </c>
      <c r="H8" s="752">
        <v>105</v>
      </c>
      <c r="I8" s="752">
        <v>4</v>
      </c>
      <c r="J8" s="752">
        <v>100022</v>
      </c>
      <c r="K8" s="752" t="s">
        <v>2843</v>
      </c>
      <c r="L8" s="58">
        <v>6.9</v>
      </c>
      <c r="M8" s="751">
        <v>1.6629</v>
      </c>
      <c r="N8" s="751">
        <f t="shared" ref="N8:N33" si="0">SUM(L8*M8)</f>
        <v>11.474010000000002</v>
      </c>
      <c r="P8" s="526">
        <f t="shared" ref="P8:P33" si="1">SUM(V8-N8)</f>
        <v>73.525989999999993</v>
      </c>
      <c r="Q8" s="526">
        <f t="shared" ref="Q8:Q33" si="2">SUM(W8-N8)</f>
        <v>68.025989999999993</v>
      </c>
      <c r="R8" s="10" t="s">
        <v>2845</v>
      </c>
      <c r="S8" s="752" t="s">
        <v>24</v>
      </c>
      <c r="T8" s="752">
        <v>105</v>
      </c>
      <c r="U8" s="752">
        <v>4</v>
      </c>
      <c r="V8" s="526">
        <v>85</v>
      </c>
      <c r="W8" s="526">
        <v>79.5</v>
      </c>
    </row>
    <row r="9" spans="1:25" x14ac:dyDescent="0.3">
      <c r="A9" s="10" t="s">
        <v>2840</v>
      </c>
      <c r="B9" s="10" t="s">
        <v>2846</v>
      </c>
      <c r="C9" s="10" t="s">
        <v>1318</v>
      </c>
      <c r="D9" s="10" t="s">
        <v>2847</v>
      </c>
      <c r="E9" s="752" t="s">
        <v>24</v>
      </c>
      <c r="F9" s="752">
        <v>26.25</v>
      </c>
      <c r="G9" s="752">
        <v>28.25</v>
      </c>
      <c r="H9" s="752">
        <v>105</v>
      </c>
      <c r="I9" s="752">
        <v>4</v>
      </c>
      <c r="J9" s="752">
        <v>100022</v>
      </c>
      <c r="K9" s="752" t="s">
        <v>2843</v>
      </c>
      <c r="L9" s="58">
        <v>10.45</v>
      </c>
      <c r="M9" s="751">
        <v>1.6629</v>
      </c>
      <c r="N9" s="751">
        <f t="shared" si="0"/>
        <v>17.377305</v>
      </c>
      <c r="P9" s="526">
        <f t="shared" si="1"/>
        <v>67.622694999999993</v>
      </c>
      <c r="Q9" s="526">
        <f t="shared" si="2"/>
        <v>62.122695</v>
      </c>
      <c r="R9" s="10" t="s">
        <v>2847</v>
      </c>
      <c r="S9" s="752" t="s">
        <v>24</v>
      </c>
      <c r="T9" s="752">
        <v>105</v>
      </c>
      <c r="U9" s="752">
        <v>4</v>
      </c>
      <c r="V9" s="525">
        <v>85</v>
      </c>
      <c r="W9" s="525">
        <v>79.5</v>
      </c>
    </row>
    <row r="10" spans="1:25" x14ac:dyDescent="0.3">
      <c r="A10" s="10" t="s">
        <v>2840</v>
      </c>
      <c r="B10" s="10" t="s">
        <v>2848</v>
      </c>
      <c r="C10" s="10" t="s">
        <v>1318</v>
      </c>
      <c r="D10" s="10" t="s">
        <v>2849</v>
      </c>
      <c r="E10" s="752" t="s">
        <v>24</v>
      </c>
      <c r="F10" s="752">
        <v>26.25</v>
      </c>
      <c r="G10" s="752">
        <v>28.25</v>
      </c>
      <c r="H10" s="752">
        <v>105</v>
      </c>
      <c r="I10" s="752">
        <v>4</v>
      </c>
      <c r="J10" s="752">
        <v>100022</v>
      </c>
      <c r="K10" s="752" t="s">
        <v>2843</v>
      </c>
      <c r="L10" s="58">
        <v>6.9</v>
      </c>
      <c r="M10" s="751">
        <v>1.6629</v>
      </c>
      <c r="N10" s="751">
        <f t="shared" si="0"/>
        <v>11.474010000000002</v>
      </c>
      <c r="P10" s="526">
        <f t="shared" si="1"/>
        <v>73.525989999999993</v>
      </c>
      <c r="Q10" s="526">
        <f t="shared" si="2"/>
        <v>68.025989999999993</v>
      </c>
      <c r="R10" s="10" t="s">
        <v>2849</v>
      </c>
      <c r="S10" s="752" t="s">
        <v>24</v>
      </c>
      <c r="T10" s="752">
        <v>105</v>
      </c>
      <c r="U10" s="752">
        <v>4</v>
      </c>
      <c r="V10" s="525">
        <v>85</v>
      </c>
      <c r="W10" s="525">
        <v>79.5</v>
      </c>
    </row>
    <row r="11" spans="1:25" x14ac:dyDescent="0.3">
      <c r="A11" s="10" t="s">
        <v>2840</v>
      </c>
      <c r="B11" s="10" t="s">
        <v>2850</v>
      </c>
      <c r="C11" s="10" t="s">
        <v>1318</v>
      </c>
      <c r="D11" s="10" t="s">
        <v>2851</v>
      </c>
      <c r="E11" s="752" t="s">
        <v>24</v>
      </c>
      <c r="F11" s="752">
        <v>28.53</v>
      </c>
      <c r="G11" s="752">
        <v>30.53</v>
      </c>
      <c r="H11" s="752">
        <v>110</v>
      </c>
      <c r="I11" s="752">
        <v>4.1500000000000004</v>
      </c>
      <c r="J11" s="752">
        <v>100022</v>
      </c>
      <c r="K11" s="752" t="s">
        <v>2843</v>
      </c>
      <c r="L11" s="58">
        <v>10.74</v>
      </c>
      <c r="M11" s="751">
        <v>1.6629</v>
      </c>
      <c r="N11" s="751">
        <f t="shared" si="0"/>
        <v>17.859546000000002</v>
      </c>
      <c r="P11" s="526">
        <f t="shared" si="1"/>
        <v>50.890453999999998</v>
      </c>
      <c r="Q11" s="526">
        <f t="shared" si="2"/>
        <v>47.340454000000001</v>
      </c>
      <c r="R11" s="10" t="s">
        <v>2851</v>
      </c>
      <c r="S11" s="752" t="s">
        <v>24</v>
      </c>
      <c r="T11" s="752">
        <v>110</v>
      </c>
      <c r="U11" s="752">
        <v>4.1500000000000004</v>
      </c>
      <c r="V11" s="525">
        <v>68.75</v>
      </c>
      <c r="W11" s="525">
        <v>65.2</v>
      </c>
    </row>
    <row r="12" spans="1:25" x14ac:dyDescent="0.3">
      <c r="A12" s="10" t="s">
        <v>2840</v>
      </c>
      <c r="B12" s="10" t="s">
        <v>2852</v>
      </c>
      <c r="C12" s="10" t="s">
        <v>1318</v>
      </c>
      <c r="D12" s="10" t="s">
        <v>2853</v>
      </c>
      <c r="E12" s="752" t="s">
        <v>24</v>
      </c>
      <c r="F12" s="752">
        <v>10</v>
      </c>
      <c r="G12" s="752">
        <v>12</v>
      </c>
      <c r="H12" s="752">
        <v>35</v>
      </c>
      <c r="I12" s="752">
        <v>4.5999999999999996</v>
      </c>
      <c r="J12" s="752">
        <v>100022</v>
      </c>
      <c r="K12" s="752" t="s">
        <v>2843</v>
      </c>
      <c r="L12" s="58">
        <v>1.95</v>
      </c>
      <c r="M12" s="751">
        <v>1.6629</v>
      </c>
      <c r="N12" s="751">
        <f t="shared" si="0"/>
        <v>3.2426550000000001</v>
      </c>
      <c r="P12" s="526">
        <f t="shared" si="1"/>
        <v>19.797345</v>
      </c>
      <c r="Q12" s="526">
        <f t="shared" si="2"/>
        <v>17.467345000000002</v>
      </c>
      <c r="R12" s="10" t="s">
        <v>2853</v>
      </c>
      <c r="S12" s="752" t="s">
        <v>24</v>
      </c>
      <c r="T12" s="752">
        <v>35</v>
      </c>
      <c r="U12" s="752">
        <v>4.5999999999999996</v>
      </c>
      <c r="V12" s="525">
        <v>23.04</v>
      </c>
      <c r="W12" s="525">
        <v>20.71</v>
      </c>
    </row>
    <row r="13" spans="1:25" x14ac:dyDescent="0.3">
      <c r="A13" s="10" t="s">
        <v>2840</v>
      </c>
      <c r="B13" s="10" t="s">
        <v>2854</v>
      </c>
      <c r="C13" s="10" t="s">
        <v>1318</v>
      </c>
      <c r="D13" s="10" t="s">
        <v>2855</v>
      </c>
      <c r="E13" s="752" t="s">
        <v>24</v>
      </c>
      <c r="F13" s="752">
        <v>24</v>
      </c>
      <c r="G13" s="752">
        <v>26</v>
      </c>
      <c r="H13" s="752">
        <v>140</v>
      </c>
      <c r="I13" s="752">
        <v>2.75</v>
      </c>
      <c r="J13" s="752">
        <v>100022</v>
      </c>
      <c r="K13" s="752" t="s">
        <v>2843</v>
      </c>
      <c r="L13" s="58">
        <v>3.3</v>
      </c>
      <c r="M13" s="751">
        <v>1.6629</v>
      </c>
      <c r="N13" s="751">
        <f t="shared" si="0"/>
        <v>5.4875699999999998</v>
      </c>
      <c r="P13" s="526">
        <f t="shared" si="1"/>
        <v>73.162430000000001</v>
      </c>
      <c r="Q13" s="526">
        <f t="shared" si="2"/>
        <v>67.262429999999995</v>
      </c>
      <c r="R13" s="10" t="s">
        <v>2855</v>
      </c>
      <c r="S13" s="752" t="s">
        <v>24</v>
      </c>
      <c r="T13" s="752">
        <v>140</v>
      </c>
      <c r="U13" s="752">
        <v>2.75</v>
      </c>
      <c r="V13" s="525">
        <v>78.650000000000006</v>
      </c>
      <c r="W13" s="525">
        <v>72.75</v>
      </c>
    </row>
    <row r="14" spans="1:25" x14ac:dyDescent="0.3">
      <c r="A14" s="10" t="s">
        <v>2840</v>
      </c>
      <c r="B14" s="10" t="s">
        <v>2856</v>
      </c>
      <c r="C14" s="10" t="s">
        <v>1318</v>
      </c>
      <c r="D14" s="10" t="s">
        <v>2857</v>
      </c>
      <c r="E14" s="752" t="s">
        <v>24</v>
      </c>
      <c r="F14" s="752">
        <v>25</v>
      </c>
      <c r="G14" s="752">
        <v>27</v>
      </c>
      <c r="H14" s="752">
        <v>80</v>
      </c>
      <c r="I14" s="752">
        <v>5</v>
      </c>
      <c r="J14" s="752">
        <v>100022</v>
      </c>
      <c r="K14" s="752" t="s">
        <v>2843</v>
      </c>
      <c r="L14" s="58">
        <v>9.35</v>
      </c>
      <c r="M14" s="751">
        <v>1.6629</v>
      </c>
      <c r="N14" s="751">
        <f t="shared" si="0"/>
        <v>15.548114999999999</v>
      </c>
      <c r="P14" s="526">
        <f t="shared" si="1"/>
        <v>65.031885000000003</v>
      </c>
      <c r="Q14" s="526">
        <f t="shared" si="2"/>
        <v>60.951885000000004</v>
      </c>
      <c r="R14" s="10" t="s">
        <v>2857</v>
      </c>
      <c r="S14" s="752" t="s">
        <v>24</v>
      </c>
      <c r="T14" s="752">
        <v>80</v>
      </c>
      <c r="U14" s="752">
        <v>5</v>
      </c>
      <c r="V14" s="525">
        <v>80.58</v>
      </c>
      <c r="W14" s="525">
        <v>76.5</v>
      </c>
    </row>
    <row r="15" spans="1:25" x14ac:dyDescent="0.3">
      <c r="A15" s="10" t="s">
        <v>2840</v>
      </c>
      <c r="B15" s="10" t="s">
        <v>2858</v>
      </c>
      <c r="C15" s="10" t="s">
        <v>1318</v>
      </c>
      <c r="D15" s="10" t="s">
        <v>2859</v>
      </c>
      <c r="E15" s="752" t="s">
        <v>24</v>
      </c>
      <c r="F15" s="752">
        <v>25</v>
      </c>
      <c r="G15" s="752">
        <v>27</v>
      </c>
      <c r="H15" s="752">
        <v>80</v>
      </c>
      <c r="I15" s="752">
        <v>5</v>
      </c>
      <c r="J15" s="752">
        <v>100022</v>
      </c>
      <c r="K15" s="752" t="s">
        <v>2843</v>
      </c>
      <c r="L15" s="58">
        <v>9.6</v>
      </c>
      <c r="M15" s="751">
        <v>1.6629</v>
      </c>
      <c r="N15" s="751">
        <f t="shared" si="0"/>
        <v>15.963839999999999</v>
      </c>
      <c r="P15" s="526">
        <f t="shared" si="1"/>
        <v>64.616159999999994</v>
      </c>
      <c r="Q15" s="526">
        <f t="shared" si="2"/>
        <v>60.536160000000002</v>
      </c>
      <c r="R15" s="10" t="s">
        <v>2859</v>
      </c>
      <c r="S15" s="752" t="s">
        <v>24</v>
      </c>
      <c r="T15" s="752">
        <v>80</v>
      </c>
      <c r="U15" s="752">
        <v>5</v>
      </c>
      <c r="V15" s="525">
        <v>80.58</v>
      </c>
      <c r="W15" s="525">
        <v>76.5</v>
      </c>
    </row>
    <row r="16" spans="1:25" x14ac:dyDescent="0.3">
      <c r="A16" s="10" t="s">
        <v>2840</v>
      </c>
      <c r="B16" s="10" t="s">
        <v>2860</v>
      </c>
      <c r="C16" s="10" t="s">
        <v>1318</v>
      </c>
      <c r="D16" s="10" t="s">
        <v>2861</v>
      </c>
      <c r="E16" s="752" t="s">
        <v>24</v>
      </c>
      <c r="F16" s="752">
        <v>24</v>
      </c>
      <c r="G16" s="752">
        <v>26</v>
      </c>
      <c r="H16" s="752">
        <v>80</v>
      </c>
      <c r="I16" s="752">
        <v>4.8</v>
      </c>
      <c r="J16" s="752">
        <v>100022</v>
      </c>
      <c r="K16" s="752" t="s">
        <v>2843</v>
      </c>
      <c r="L16" s="58">
        <v>8.5</v>
      </c>
      <c r="M16" s="751">
        <v>1.6629</v>
      </c>
      <c r="N16" s="751">
        <f t="shared" si="0"/>
        <v>14.134650000000001</v>
      </c>
      <c r="P16" s="526">
        <f t="shared" si="1"/>
        <v>66.445349999999991</v>
      </c>
      <c r="Q16" s="526">
        <f t="shared" si="2"/>
        <v>62.365349999999999</v>
      </c>
      <c r="R16" s="10" t="s">
        <v>2861</v>
      </c>
      <c r="S16" s="752" t="s">
        <v>24</v>
      </c>
      <c r="T16" s="752">
        <v>80</v>
      </c>
      <c r="U16" s="752">
        <v>4.8</v>
      </c>
      <c r="V16" s="525">
        <v>80.58</v>
      </c>
      <c r="W16" s="525">
        <v>76.5</v>
      </c>
    </row>
    <row r="17" spans="1:23" x14ac:dyDescent="0.3">
      <c r="A17" s="10" t="s">
        <v>2840</v>
      </c>
      <c r="B17" s="10" t="s">
        <v>2862</v>
      </c>
      <c r="C17" s="10" t="s">
        <v>1318</v>
      </c>
      <c r="D17" s="10" t="s">
        <v>2863</v>
      </c>
      <c r="E17" s="752" t="s">
        <v>24</v>
      </c>
      <c r="F17" s="752">
        <v>10</v>
      </c>
      <c r="G17" s="752">
        <v>12</v>
      </c>
      <c r="H17" s="752">
        <v>40</v>
      </c>
      <c r="I17" s="752">
        <v>4</v>
      </c>
      <c r="J17" s="752">
        <v>100022</v>
      </c>
      <c r="K17" s="752" t="s">
        <v>2843</v>
      </c>
      <c r="L17" s="58">
        <v>5.19</v>
      </c>
      <c r="M17" s="751">
        <v>1.6629</v>
      </c>
      <c r="N17" s="751">
        <f t="shared" si="0"/>
        <v>8.6304510000000008</v>
      </c>
      <c r="P17" s="526">
        <f t="shared" si="1"/>
        <v>20.269548999999998</v>
      </c>
      <c r="Q17" s="526">
        <f t="shared" si="2"/>
        <v>17.269548999999998</v>
      </c>
      <c r="R17" s="10" t="s">
        <v>2863</v>
      </c>
      <c r="S17" s="752" t="s">
        <v>24</v>
      </c>
      <c r="T17" s="752">
        <v>40</v>
      </c>
      <c r="U17" s="752">
        <v>4</v>
      </c>
      <c r="V17" s="525">
        <v>28.9</v>
      </c>
      <c r="W17" s="525">
        <v>25.9</v>
      </c>
    </row>
    <row r="18" spans="1:23" x14ac:dyDescent="0.3">
      <c r="A18" s="10" t="s">
        <v>2840</v>
      </c>
      <c r="B18" s="10" t="s">
        <v>2864</v>
      </c>
      <c r="C18" s="10" t="s">
        <v>1318</v>
      </c>
      <c r="D18" s="10" t="s">
        <v>2865</v>
      </c>
      <c r="E18" s="752" t="s">
        <v>24</v>
      </c>
      <c r="F18" s="752">
        <v>10</v>
      </c>
      <c r="G18" s="752">
        <v>12</v>
      </c>
      <c r="H18" s="752">
        <v>35</v>
      </c>
      <c r="I18" s="752">
        <v>4.5999999999999996</v>
      </c>
      <c r="J18" s="752">
        <v>100022</v>
      </c>
      <c r="K18" s="752" t="s">
        <v>2843</v>
      </c>
      <c r="L18" s="58">
        <v>1.91</v>
      </c>
      <c r="M18" s="751">
        <v>1.6629</v>
      </c>
      <c r="N18" s="751">
        <f t="shared" si="0"/>
        <v>3.176139</v>
      </c>
      <c r="P18" s="526">
        <f t="shared" si="1"/>
        <v>19.863861</v>
      </c>
      <c r="Q18" s="526">
        <f t="shared" si="2"/>
        <v>17.523861</v>
      </c>
      <c r="R18" s="10" t="s">
        <v>2865</v>
      </c>
      <c r="S18" s="752" t="s">
        <v>24</v>
      </c>
      <c r="T18" s="752">
        <v>35</v>
      </c>
      <c r="U18" s="752">
        <v>4.5999999999999996</v>
      </c>
      <c r="V18" s="525">
        <v>23.04</v>
      </c>
      <c r="W18" s="525">
        <v>20.7</v>
      </c>
    </row>
    <row r="19" spans="1:23" x14ac:dyDescent="0.3">
      <c r="A19" s="10" t="s">
        <v>2840</v>
      </c>
      <c r="B19" s="10" t="s">
        <v>2866</v>
      </c>
      <c r="C19" s="10" t="s">
        <v>1318</v>
      </c>
      <c r="D19" s="10" t="s">
        <v>2867</v>
      </c>
      <c r="E19" s="752" t="s">
        <v>24</v>
      </c>
      <c r="F19" s="752">
        <v>26.25</v>
      </c>
      <c r="G19" s="752">
        <v>28.25</v>
      </c>
      <c r="H19" s="752">
        <v>105</v>
      </c>
      <c r="I19" s="752">
        <v>4</v>
      </c>
      <c r="J19" s="752">
        <v>100022</v>
      </c>
      <c r="K19" s="752" t="s">
        <v>2843</v>
      </c>
      <c r="L19" s="58">
        <v>10.45</v>
      </c>
      <c r="M19" s="751">
        <v>1.6629</v>
      </c>
      <c r="N19" s="751">
        <f t="shared" si="0"/>
        <v>17.377305</v>
      </c>
      <c r="P19" s="526">
        <f t="shared" si="1"/>
        <v>67.622694999999993</v>
      </c>
      <c r="Q19" s="526">
        <f t="shared" si="2"/>
        <v>62.122695</v>
      </c>
      <c r="R19" s="10" t="s">
        <v>2867</v>
      </c>
      <c r="S19" s="752" t="s">
        <v>24</v>
      </c>
      <c r="T19" s="752">
        <v>105</v>
      </c>
      <c r="U19" s="752">
        <v>4</v>
      </c>
      <c r="V19" s="525">
        <v>85</v>
      </c>
      <c r="W19" s="525">
        <v>79.5</v>
      </c>
    </row>
    <row r="20" spans="1:23" x14ac:dyDescent="0.3">
      <c r="A20" s="10" t="s">
        <v>2840</v>
      </c>
      <c r="B20" s="10" t="s">
        <v>2868</v>
      </c>
      <c r="C20" s="10" t="s">
        <v>1318</v>
      </c>
      <c r="D20" s="10" t="s">
        <v>2869</v>
      </c>
      <c r="E20" s="752" t="s">
        <v>24</v>
      </c>
      <c r="F20" s="752">
        <v>30</v>
      </c>
      <c r="G20" s="752">
        <v>32</v>
      </c>
      <c r="H20" s="752">
        <v>120</v>
      </c>
      <c r="I20" s="752">
        <v>4</v>
      </c>
      <c r="J20" s="752">
        <v>100022</v>
      </c>
      <c r="K20" s="752" t="s">
        <v>2843</v>
      </c>
      <c r="L20" s="58">
        <v>5</v>
      </c>
      <c r="M20" s="751">
        <v>1.6629</v>
      </c>
      <c r="N20" s="751">
        <f t="shared" si="0"/>
        <v>8.3145000000000007</v>
      </c>
      <c r="P20" s="526">
        <f t="shared" si="1"/>
        <v>73.435500000000005</v>
      </c>
      <c r="Q20" s="526">
        <f t="shared" si="2"/>
        <v>67.185500000000005</v>
      </c>
      <c r="R20" s="10" t="s">
        <v>2869</v>
      </c>
      <c r="S20" s="752" t="s">
        <v>24</v>
      </c>
      <c r="T20" s="752">
        <v>120</v>
      </c>
      <c r="U20" s="752">
        <v>4</v>
      </c>
      <c r="V20" s="525">
        <v>81.75</v>
      </c>
      <c r="W20" s="525">
        <v>75.5</v>
      </c>
    </row>
    <row r="21" spans="1:23" x14ac:dyDescent="0.3">
      <c r="A21" s="10" t="s">
        <v>2840</v>
      </c>
      <c r="B21" s="10" t="s">
        <v>2870</v>
      </c>
      <c r="C21" s="10" t="s">
        <v>1318</v>
      </c>
      <c r="D21" s="10" t="s">
        <v>2871</v>
      </c>
      <c r="E21" s="752" t="s">
        <v>24</v>
      </c>
      <c r="F21" s="752">
        <v>13.5</v>
      </c>
      <c r="G21" s="752">
        <v>15.5</v>
      </c>
      <c r="H21" s="752">
        <v>48</v>
      </c>
      <c r="I21" s="752">
        <v>4</v>
      </c>
      <c r="J21" s="752">
        <v>100022</v>
      </c>
      <c r="K21" s="752" t="s">
        <v>2843</v>
      </c>
      <c r="L21" s="58">
        <v>2.61</v>
      </c>
      <c r="M21" s="751">
        <v>1.6629</v>
      </c>
      <c r="N21" s="751">
        <f t="shared" si="0"/>
        <v>4.3401689999999995</v>
      </c>
      <c r="P21" s="526">
        <f t="shared" si="1"/>
        <v>48.369831000000005</v>
      </c>
      <c r="Q21" s="526">
        <f t="shared" si="2"/>
        <v>40.899831000000006</v>
      </c>
      <c r="R21" s="10" t="s">
        <v>2871</v>
      </c>
      <c r="S21" s="752" t="s">
        <v>24</v>
      </c>
      <c r="T21" s="752">
        <v>48</v>
      </c>
      <c r="U21" s="752">
        <v>4</v>
      </c>
      <c r="V21" s="525">
        <v>52.71</v>
      </c>
      <c r="W21" s="525">
        <v>45.24</v>
      </c>
    </row>
    <row r="22" spans="1:23" x14ac:dyDescent="0.3">
      <c r="A22" s="10" t="s">
        <v>2840</v>
      </c>
      <c r="B22" s="10" t="s">
        <v>2872</v>
      </c>
      <c r="C22" s="10" t="s">
        <v>1318</v>
      </c>
      <c r="D22" s="10" t="s">
        <v>2873</v>
      </c>
      <c r="E22" s="752" t="s">
        <v>24</v>
      </c>
      <c r="F22" s="752">
        <v>15</v>
      </c>
      <c r="G22" s="752">
        <v>17</v>
      </c>
      <c r="H22" s="752">
        <v>48</v>
      </c>
      <c r="I22" s="752">
        <v>5</v>
      </c>
      <c r="J22" s="752">
        <v>100022</v>
      </c>
      <c r="K22" s="752" t="s">
        <v>2843</v>
      </c>
      <c r="L22" s="58">
        <v>3.5</v>
      </c>
      <c r="M22" s="751">
        <v>1.6629</v>
      </c>
      <c r="N22" s="751">
        <f t="shared" si="0"/>
        <v>5.8201499999999999</v>
      </c>
      <c r="P22" s="526">
        <f t="shared" si="1"/>
        <v>40.679850000000002</v>
      </c>
      <c r="Q22" s="526">
        <f t="shared" si="2"/>
        <v>37.129850000000005</v>
      </c>
      <c r="R22" s="10" t="s">
        <v>2873</v>
      </c>
      <c r="S22" s="752" t="s">
        <v>24</v>
      </c>
      <c r="T22" s="752">
        <v>48</v>
      </c>
      <c r="U22" s="752">
        <v>5</v>
      </c>
      <c r="V22" s="525">
        <v>46.5</v>
      </c>
      <c r="W22" s="525">
        <v>42.95</v>
      </c>
    </row>
    <row r="23" spans="1:23" x14ac:dyDescent="0.3">
      <c r="A23" s="10" t="s">
        <v>2840</v>
      </c>
      <c r="B23" s="10" t="s">
        <v>2874</v>
      </c>
      <c r="C23" s="10" t="s">
        <v>1318</v>
      </c>
      <c r="D23" s="10" t="s">
        <v>2875</v>
      </c>
      <c r="E23" s="752" t="s">
        <v>24</v>
      </c>
      <c r="F23" s="752">
        <v>15</v>
      </c>
      <c r="G23" s="752">
        <v>17</v>
      </c>
      <c r="H23" s="752">
        <v>48</v>
      </c>
      <c r="I23" s="752">
        <v>5</v>
      </c>
      <c r="J23" s="752">
        <v>100022</v>
      </c>
      <c r="K23" s="752" t="s">
        <v>2843</v>
      </c>
      <c r="L23" s="58">
        <v>4.7</v>
      </c>
      <c r="M23" s="751">
        <v>1.6629</v>
      </c>
      <c r="N23" s="751">
        <f t="shared" si="0"/>
        <v>7.8156300000000005</v>
      </c>
      <c r="P23" s="526">
        <f t="shared" si="1"/>
        <v>36.684370000000001</v>
      </c>
      <c r="Q23" s="526">
        <f t="shared" si="2"/>
        <v>33.134370000000004</v>
      </c>
      <c r="R23" s="10" t="s">
        <v>2875</v>
      </c>
      <c r="S23" s="752" t="s">
        <v>24</v>
      </c>
      <c r="T23" s="752">
        <v>48</v>
      </c>
      <c r="U23" s="752">
        <v>5</v>
      </c>
      <c r="V23" s="525">
        <v>44.5</v>
      </c>
      <c r="W23" s="525">
        <v>40.950000000000003</v>
      </c>
    </row>
    <row r="24" spans="1:23" x14ac:dyDescent="0.3">
      <c r="A24" s="10" t="s">
        <v>2840</v>
      </c>
      <c r="B24" s="10" t="s">
        <v>2876</v>
      </c>
      <c r="C24" s="10" t="s">
        <v>1318</v>
      </c>
      <c r="D24" s="10" t="s">
        <v>2877</v>
      </c>
      <c r="E24" s="752" t="s">
        <v>24</v>
      </c>
      <c r="F24" s="752">
        <v>30</v>
      </c>
      <c r="G24" s="752">
        <v>32</v>
      </c>
      <c r="H24" s="752">
        <v>120</v>
      </c>
      <c r="I24" s="752">
        <v>4</v>
      </c>
      <c r="J24" s="752">
        <v>100022</v>
      </c>
      <c r="K24" s="752" t="s">
        <v>2843</v>
      </c>
      <c r="L24" s="58">
        <v>5</v>
      </c>
      <c r="M24" s="751">
        <v>1.6629</v>
      </c>
      <c r="N24" s="751">
        <f t="shared" si="0"/>
        <v>8.3145000000000007</v>
      </c>
      <c r="P24" s="526">
        <f t="shared" si="1"/>
        <v>73.435500000000005</v>
      </c>
      <c r="Q24" s="526">
        <f t="shared" si="2"/>
        <v>67.185500000000005</v>
      </c>
      <c r="R24" s="10" t="s">
        <v>2877</v>
      </c>
      <c r="S24" s="752" t="s">
        <v>24</v>
      </c>
      <c r="T24" s="752">
        <v>120</v>
      </c>
      <c r="U24" s="752">
        <v>4</v>
      </c>
      <c r="V24" s="525">
        <v>81.75</v>
      </c>
      <c r="W24" s="525">
        <v>75.5</v>
      </c>
    </row>
    <row r="25" spans="1:23" x14ac:dyDescent="0.3">
      <c r="A25" s="10" t="s">
        <v>2840</v>
      </c>
      <c r="B25" s="10" t="s">
        <v>2878</v>
      </c>
      <c r="C25" s="10" t="s">
        <v>1318</v>
      </c>
      <c r="D25" s="10" t="s">
        <v>2879</v>
      </c>
      <c r="E25" s="752" t="s">
        <v>24</v>
      </c>
      <c r="F25" s="752">
        <v>14</v>
      </c>
      <c r="G25" s="752">
        <v>15.5</v>
      </c>
      <c r="H25" s="752">
        <v>112</v>
      </c>
      <c r="I25" s="752">
        <v>2</v>
      </c>
      <c r="J25" s="752">
        <v>100022</v>
      </c>
      <c r="K25" s="752" t="s">
        <v>2843</v>
      </c>
      <c r="L25" s="58">
        <v>6.75</v>
      </c>
      <c r="M25" s="751">
        <v>1.6629</v>
      </c>
      <c r="N25" s="751">
        <f t="shared" si="0"/>
        <v>11.224575</v>
      </c>
      <c r="P25" s="526">
        <f t="shared" si="1"/>
        <v>25.275424999999998</v>
      </c>
      <c r="Q25" s="526">
        <f t="shared" si="2"/>
        <v>23.275424999999998</v>
      </c>
      <c r="R25" s="10" t="s">
        <v>2879</v>
      </c>
      <c r="S25" s="752" t="s">
        <v>24</v>
      </c>
      <c r="T25" s="752">
        <v>112</v>
      </c>
      <c r="U25" s="752">
        <v>2</v>
      </c>
      <c r="V25" s="525">
        <v>36.5</v>
      </c>
      <c r="W25" s="525">
        <v>34.5</v>
      </c>
    </row>
    <row r="26" spans="1:23" x14ac:dyDescent="0.3">
      <c r="A26" s="10" t="s">
        <v>2840</v>
      </c>
      <c r="B26" s="10" t="s">
        <v>2880</v>
      </c>
      <c r="C26" s="10" t="s">
        <v>1318</v>
      </c>
      <c r="D26" s="10" t="s">
        <v>2881</v>
      </c>
      <c r="E26" s="752" t="s">
        <v>24</v>
      </c>
      <c r="F26" s="752">
        <v>30</v>
      </c>
      <c r="G26" s="752">
        <v>31</v>
      </c>
      <c r="H26" s="752">
        <v>120</v>
      </c>
      <c r="I26" s="752">
        <v>4</v>
      </c>
      <c r="J26" s="752">
        <v>100022</v>
      </c>
      <c r="K26" s="752" t="s">
        <v>2843</v>
      </c>
      <c r="L26" s="58">
        <v>16.899999999999999</v>
      </c>
      <c r="M26" s="751">
        <v>1.6629</v>
      </c>
      <c r="N26" s="751">
        <f t="shared" si="0"/>
        <v>28.103009999999998</v>
      </c>
      <c r="P26" s="526">
        <f t="shared" si="1"/>
        <v>70.416989999999998</v>
      </c>
      <c r="Q26" s="526">
        <f t="shared" si="2"/>
        <v>65.416989999999998</v>
      </c>
      <c r="R26" s="10" t="s">
        <v>2881</v>
      </c>
      <c r="S26" s="752" t="s">
        <v>24</v>
      </c>
      <c r="T26" s="752">
        <v>120</v>
      </c>
      <c r="U26" s="752">
        <v>4</v>
      </c>
      <c r="V26" s="525">
        <v>98.52</v>
      </c>
      <c r="W26" s="525">
        <v>93.52</v>
      </c>
    </row>
    <row r="27" spans="1:23" x14ac:dyDescent="0.3">
      <c r="A27" s="10" t="s">
        <v>2840</v>
      </c>
      <c r="B27" s="10" t="s">
        <v>2882</v>
      </c>
      <c r="C27" s="10" t="s">
        <v>1318</v>
      </c>
      <c r="D27" s="10" t="s">
        <v>2883</v>
      </c>
      <c r="E27" s="752" t="s">
        <v>24</v>
      </c>
      <c r="F27" s="752">
        <v>30</v>
      </c>
      <c r="G27" s="752">
        <v>31</v>
      </c>
      <c r="H27" s="752">
        <v>120</v>
      </c>
      <c r="I27" s="752">
        <v>4</v>
      </c>
      <c r="J27" s="752">
        <v>100022</v>
      </c>
      <c r="K27" s="752" t="s">
        <v>2843</v>
      </c>
      <c r="L27" s="58">
        <v>16.899999999999999</v>
      </c>
      <c r="M27" s="751">
        <v>1.6629</v>
      </c>
      <c r="N27" s="751">
        <f t="shared" si="0"/>
        <v>28.103009999999998</v>
      </c>
      <c r="P27" s="526">
        <f t="shared" si="1"/>
        <v>69.916989999999998</v>
      </c>
      <c r="Q27" s="526">
        <f t="shared" si="2"/>
        <v>64.916989999999998</v>
      </c>
      <c r="R27" s="10" t="s">
        <v>2883</v>
      </c>
      <c r="S27" s="752" t="s">
        <v>24</v>
      </c>
      <c r="T27" s="752">
        <v>120</v>
      </c>
      <c r="U27" s="752">
        <v>4</v>
      </c>
      <c r="V27" s="525">
        <v>98.02</v>
      </c>
      <c r="W27" s="525">
        <v>93.02</v>
      </c>
    </row>
    <row r="28" spans="1:23" x14ac:dyDescent="0.3">
      <c r="A28" s="10" t="s">
        <v>2840</v>
      </c>
      <c r="B28" s="10" t="s">
        <v>2884</v>
      </c>
      <c r="C28" s="10" t="s">
        <v>1318</v>
      </c>
      <c r="D28" s="787" t="s">
        <v>2885</v>
      </c>
      <c r="E28" s="752" t="s">
        <v>24</v>
      </c>
      <c r="F28" s="752">
        <v>14.06</v>
      </c>
      <c r="G28" s="752">
        <v>15.5</v>
      </c>
      <c r="H28" s="752">
        <v>50</v>
      </c>
      <c r="I28" s="752">
        <v>4.5</v>
      </c>
      <c r="J28" s="752">
        <v>100022</v>
      </c>
      <c r="K28" s="752" t="s">
        <v>2843</v>
      </c>
      <c r="L28" s="58">
        <v>3.56</v>
      </c>
      <c r="M28" s="751">
        <v>1.6629</v>
      </c>
      <c r="N28" s="751">
        <f t="shared" si="0"/>
        <v>5.919924</v>
      </c>
      <c r="P28" s="526">
        <f t="shared" si="1"/>
        <v>29.620075999999997</v>
      </c>
      <c r="Q28" s="526">
        <f t="shared" si="2"/>
        <v>27.609487764705882</v>
      </c>
      <c r="R28" s="787" t="s">
        <v>2885</v>
      </c>
      <c r="S28" s="752" t="s">
        <v>24</v>
      </c>
      <c r="T28" s="752">
        <v>50</v>
      </c>
      <c r="U28" s="752">
        <v>4.5</v>
      </c>
      <c r="V28" s="267">
        <v>35.54</v>
      </c>
      <c r="W28" s="525">
        <v>33.529411764705884</v>
      </c>
    </row>
    <row r="29" spans="1:23" x14ac:dyDescent="0.3">
      <c r="A29" s="10" t="s">
        <v>2840</v>
      </c>
      <c r="B29" s="788" t="s">
        <v>2886</v>
      </c>
      <c r="C29" s="10" t="s">
        <v>1318</v>
      </c>
      <c r="D29" s="789">
        <v>745</v>
      </c>
      <c r="E29" s="752" t="s">
        <v>24</v>
      </c>
      <c r="F29" s="752">
        <v>14.06</v>
      </c>
      <c r="G29" s="752">
        <v>15.8</v>
      </c>
      <c r="H29" s="752">
        <v>50</v>
      </c>
      <c r="I29" s="752">
        <v>4.5</v>
      </c>
      <c r="J29" s="752">
        <v>100022</v>
      </c>
      <c r="K29" s="752" t="s">
        <v>2843</v>
      </c>
      <c r="L29" s="58">
        <v>3.56</v>
      </c>
      <c r="M29" s="751">
        <v>1.6629</v>
      </c>
      <c r="N29" s="751">
        <f t="shared" si="0"/>
        <v>5.919924</v>
      </c>
      <c r="P29" s="526">
        <f t="shared" si="1"/>
        <v>30.830075999999998</v>
      </c>
      <c r="Q29" s="526">
        <f t="shared" si="2"/>
        <v>28.785958352941172</v>
      </c>
      <c r="R29" s="789">
        <v>745</v>
      </c>
      <c r="S29" s="752" t="s">
        <v>24</v>
      </c>
      <c r="T29" s="752">
        <v>50</v>
      </c>
      <c r="U29" s="752">
        <v>4.5</v>
      </c>
      <c r="V29" s="267">
        <v>36.75</v>
      </c>
      <c r="W29" s="525">
        <v>34.705882352941174</v>
      </c>
    </row>
    <row r="30" spans="1:23" x14ac:dyDescent="0.3">
      <c r="A30" s="10" t="s">
        <v>2840</v>
      </c>
      <c r="B30" s="788" t="s">
        <v>2887</v>
      </c>
      <c r="C30" s="10" t="s">
        <v>1318</v>
      </c>
      <c r="D30" s="789">
        <v>730</v>
      </c>
      <c r="E30" s="752" t="s">
        <v>24</v>
      </c>
      <c r="F30" s="752">
        <v>14.4</v>
      </c>
      <c r="G30" s="752">
        <v>15.9</v>
      </c>
      <c r="H30" s="752">
        <v>72</v>
      </c>
      <c r="I30" s="752">
        <v>3.2</v>
      </c>
      <c r="J30" s="752">
        <v>100022</v>
      </c>
      <c r="K30" s="752" t="s">
        <v>2843</v>
      </c>
      <c r="L30" s="58">
        <v>2.2000000000000002</v>
      </c>
      <c r="M30" s="751">
        <v>1.6629</v>
      </c>
      <c r="N30" s="751">
        <f t="shared" si="0"/>
        <v>3.6583800000000002</v>
      </c>
      <c r="P30" s="526">
        <f t="shared" si="1"/>
        <v>26.321619999999999</v>
      </c>
      <c r="Q30" s="526">
        <f t="shared" si="2"/>
        <v>24.435737647058822</v>
      </c>
      <c r="R30" s="789">
        <v>730</v>
      </c>
      <c r="S30" s="752" t="s">
        <v>24</v>
      </c>
      <c r="T30" s="752">
        <v>72</v>
      </c>
      <c r="U30" s="752">
        <v>3.2</v>
      </c>
      <c r="V30" s="267">
        <v>29.98</v>
      </c>
      <c r="W30" s="525">
        <v>28.094117647058823</v>
      </c>
    </row>
    <row r="31" spans="1:23" x14ac:dyDescent="0.3">
      <c r="A31" s="10" t="s">
        <v>2840</v>
      </c>
      <c r="B31" s="788" t="s">
        <v>2888</v>
      </c>
      <c r="C31" s="10" t="s">
        <v>1318</v>
      </c>
      <c r="D31" s="789">
        <v>710</v>
      </c>
      <c r="E31" s="752" t="s">
        <v>24</v>
      </c>
      <c r="F31" s="752">
        <v>21.2</v>
      </c>
      <c r="G31" s="752">
        <v>22.7</v>
      </c>
      <c r="H31" s="752">
        <v>60</v>
      </c>
      <c r="I31" s="752">
        <v>5.65</v>
      </c>
      <c r="J31" s="752">
        <v>100022</v>
      </c>
      <c r="K31" s="752" t="s">
        <v>2843</v>
      </c>
      <c r="L31" s="58">
        <v>3.54</v>
      </c>
      <c r="M31" s="751">
        <v>1.6629</v>
      </c>
      <c r="N31" s="751">
        <f t="shared" si="0"/>
        <v>5.886666</v>
      </c>
      <c r="P31" s="526">
        <f t="shared" si="1"/>
        <v>28.933334000000002</v>
      </c>
      <c r="Q31" s="526">
        <f t="shared" si="2"/>
        <v>26.936863411764705</v>
      </c>
      <c r="R31" s="789">
        <v>710</v>
      </c>
      <c r="S31" s="752" t="s">
        <v>24</v>
      </c>
      <c r="T31" s="752">
        <v>60</v>
      </c>
      <c r="U31" s="752">
        <v>5.65</v>
      </c>
      <c r="V31" s="267">
        <v>34.82</v>
      </c>
      <c r="W31" s="525">
        <v>32.823529411764703</v>
      </c>
    </row>
    <row r="32" spans="1:23" x14ac:dyDescent="0.3">
      <c r="A32" s="10" t="s">
        <v>2840</v>
      </c>
      <c r="B32" s="788" t="s">
        <v>2889</v>
      </c>
      <c r="C32" s="10" t="s">
        <v>1318</v>
      </c>
      <c r="D32" s="789">
        <v>750</v>
      </c>
      <c r="E32" s="752" t="s">
        <v>24</v>
      </c>
      <c r="F32" s="752">
        <v>12.94</v>
      </c>
      <c r="G32" s="752">
        <v>14.4</v>
      </c>
      <c r="H32" s="752">
        <v>90</v>
      </c>
      <c r="I32" s="752">
        <v>2.2999999999999998</v>
      </c>
      <c r="J32" s="752">
        <v>100022</v>
      </c>
      <c r="K32" s="752" t="s">
        <v>2843</v>
      </c>
      <c r="L32" s="58">
        <v>1.1299999999999999</v>
      </c>
      <c r="M32" s="751">
        <v>1.6629</v>
      </c>
      <c r="N32" s="751">
        <f t="shared" si="0"/>
        <v>1.8790769999999999</v>
      </c>
      <c r="P32" s="526">
        <f t="shared" si="1"/>
        <v>40.290922999999999</v>
      </c>
      <c r="Q32" s="526">
        <f t="shared" si="2"/>
        <v>38.120922999999998</v>
      </c>
      <c r="R32" s="789">
        <v>750</v>
      </c>
      <c r="S32" s="752" t="s">
        <v>24</v>
      </c>
      <c r="T32" s="752">
        <v>90</v>
      </c>
      <c r="U32" s="752">
        <v>2.2999999999999998</v>
      </c>
      <c r="V32" s="267">
        <v>42.17</v>
      </c>
      <c r="W32" s="525">
        <v>40</v>
      </c>
    </row>
    <row r="33" spans="1:23" x14ac:dyDescent="0.3">
      <c r="A33" s="10" t="s">
        <v>2840</v>
      </c>
      <c r="B33" s="788" t="s">
        <v>2890</v>
      </c>
      <c r="C33" s="10" t="s">
        <v>1318</v>
      </c>
      <c r="D33" s="789">
        <v>755</v>
      </c>
      <c r="E33" s="752" t="s">
        <v>24</v>
      </c>
      <c r="F33" s="752">
        <v>9.6300000000000008</v>
      </c>
      <c r="G33" s="752">
        <v>10.38</v>
      </c>
      <c r="H33" s="752">
        <v>60</v>
      </c>
      <c r="I33" s="752">
        <v>2.2999999999999998</v>
      </c>
      <c r="J33" s="752">
        <v>100022</v>
      </c>
      <c r="K33" s="752" t="s">
        <v>2843</v>
      </c>
      <c r="L33" s="58">
        <v>0.75</v>
      </c>
      <c r="M33" s="751">
        <v>1.6629</v>
      </c>
      <c r="N33" s="751">
        <f t="shared" si="0"/>
        <v>1.2471749999999999</v>
      </c>
      <c r="P33" s="526">
        <f t="shared" si="1"/>
        <v>29.112825000000001</v>
      </c>
      <c r="Q33" s="526">
        <f t="shared" si="2"/>
        <v>27.223413235294117</v>
      </c>
      <c r="R33" s="789">
        <v>755</v>
      </c>
      <c r="S33" s="752" t="s">
        <v>24</v>
      </c>
      <c r="T33" s="752">
        <v>60</v>
      </c>
      <c r="U33" s="752">
        <v>2.2999999999999998</v>
      </c>
      <c r="V33" s="267">
        <v>30.36</v>
      </c>
      <c r="W33" s="525">
        <v>28.470588235294116</v>
      </c>
    </row>
  </sheetData>
  <protectedRanges>
    <protectedRange password="8F60" sqref="X6" name="Calculations_40"/>
  </protectedRanges>
  <conditionalFormatting sqref="D1:D6">
    <cfRule type="duplicateValues" dxfId="59" priority="2"/>
  </conditionalFormatting>
  <conditionalFormatting sqref="S6">
    <cfRule type="duplicateValues" dxfId="58" priority="1"/>
  </conditionalFormatting>
  <conditionalFormatting sqref="E1:E6">
    <cfRule type="duplicateValues" dxfId="57" priority="3"/>
  </conditionalFormatting>
  <conditionalFormatting sqref="S1:S5 R1:R6">
    <cfRule type="duplicateValues" dxfId="56" priority="4"/>
  </conditionalFormatting>
  <pageMargins left="0.7" right="0.7" top="0.75" bottom="0.75" header="0.3" footer="0.3"/>
  <pageSetup paperSize="3" orientation="landscape"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tabColor rgb="FF0070C0"/>
  </sheetPr>
  <dimension ref="A1:S34"/>
  <sheetViews>
    <sheetView zoomScale="120" zoomScaleNormal="12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4.33203125" style="10" bestFit="1" customWidth="1"/>
    <col min="2" max="2" width="40" style="10" customWidth="1"/>
    <col min="3" max="3" width="13.6640625" style="10" customWidth="1"/>
    <col min="4" max="6" width="10.33203125" style="752" bestFit="1" customWidth="1"/>
    <col min="7" max="7" width="8.44140625" style="752" bestFit="1" customWidth="1"/>
    <col min="8" max="8" width="7.44140625" style="752" bestFit="1" customWidth="1"/>
    <col min="9" max="9" width="9.33203125" style="752"/>
    <col min="10" max="10" width="22" style="752" bestFit="1" customWidth="1"/>
    <col min="11" max="11" width="21.6640625" style="752" customWidth="1"/>
    <col min="12" max="12" width="20.6640625" style="752" customWidth="1"/>
    <col min="13" max="13" width="10.33203125" style="58" bestFit="1" customWidth="1"/>
    <col min="14" max="15" width="8.5546875" style="751" bestFit="1" customWidth="1"/>
    <col min="16" max="16" width="5.6640625" style="59" customWidth="1"/>
    <col min="17" max="17" width="16" style="751" bestFit="1" customWidth="1"/>
    <col min="18" max="18" width="15.6640625" style="751" bestFit="1" customWidth="1"/>
    <col min="19" max="19" width="6.5546875" style="752" bestFit="1" customWidth="1"/>
    <col min="20" max="16384" width="9.33203125" style="10"/>
  </cols>
  <sheetData>
    <row r="1" spans="1:19" s="3" customFormat="1" x14ac:dyDescent="0.3">
      <c r="A1" s="1"/>
      <c r="B1" s="2" t="s">
        <v>42</v>
      </c>
      <c r="C1" s="2"/>
      <c r="D1" s="2"/>
      <c r="E1" s="26"/>
      <c r="F1" s="26"/>
      <c r="G1" s="26"/>
      <c r="H1" s="26"/>
      <c r="I1" s="26"/>
      <c r="J1" s="26"/>
      <c r="K1" s="26"/>
      <c r="L1" s="26"/>
      <c r="M1" s="27"/>
      <c r="N1" s="28"/>
      <c r="O1" s="28"/>
      <c r="P1" s="29"/>
      <c r="Q1" s="30"/>
      <c r="R1" s="31"/>
      <c r="S1" s="32"/>
    </row>
    <row r="2" spans="1:19" s="3" customFormat="1" x14ac:dyDescent="0.3">
      <c r="A2" s="4"/>
      <c r="B2" s="5" t="s">
        <v>41</v>
      </c>
      <c r="C2" s="5"/>
      <c r="D2" s="5"/>
      <c r="E2" s="753"/>
      <c r="F2" s="754"/>
      <c r="G2" s="754"/>
      <c r="H2" s="754"/>
      <c r="I2" s="754"/>
      <c r="J2" s="754"/>
      <c r="K2" s="754"/>
      <c r="L2" s="754"/>
      <c r="M2" s="35"/>
      <c r="N2" s="36"/>
      <c r="O2" s="36"/>
      <c r="P2" s="37"/>
      <c r="Q2" s="38"/>
      <c r="R2" s="39"/>
      <c r="S2" s="40"/>
    </row>
    <row r="3" spans="1:19" s="3" customFormat="1" x14ac:dyDescent="0.3">
      <c r="A3" s="4"/>
      <c r="B3" s="6" t="s">
        <v>0</v>
      </c>
      <c r="C3" s="6"/>
      <c r="D3" s="6"/>
      <c r="E3" s="41"/>
      <c r="F3" s="42"/>
      <c r="G3" s="42"/>
      <c r="H3" s="42"/>
      <c r="I3" s="42"/>
      <c r="J3" s="42"/>
      <c r="K3" s="42"/>
      <c r="L3" s="42"/>
      <c r="M3" s="43"/>
      <c r="N3" s="44"/>
      <c r="O3" s="44"/>
      <c r="P3" s="45"/>
      <c r="Q3" s="46"/>
      <c r="R3" s="39"/>
      <c r="S3" s="40"/>
    </row>
    <row r="4" spans="1:19" s="3" customFormat="1" ht="14.4" thickBot="1" x14ac:dyDescent="0.35">
      <c r="A4" s="4"/>
      <c r="B4" s="6"/>
      <c r="C4" s="6"/>
      <c r="D4" s="41"/>
      <c r="E4" s="42"/>
      <c r="F4" s="42"/>
      <c r="G4" s="42"/>
      <c r="H4" s="42"/>
      <c r="I4" s="42"/>
      <c r="J4" s="42"/>
      <c r="K4" s="42"/>
      <c r="L4" s="42"/>
      <c r="M4" s="43"/>
      <c r="N4" s="44"/>
      <c r="O4" s="44"/>
      <c r="P4" s="45"/>
      <c r="Q4" s="46"/>
      <c r="R4" s="39"/>
      <c r="S4" s="40"/>
    </row>
    <row r="5" spans="1:19" ht="15.75" customHeight="1" thickBot="1" x14ac:dyDescent="0.35">
      <c r="A5" s="7"/>
      <c r="B5" s="8"/>
      <c r="C5" s="9" t="s">
        <v>1</v>
      </c>
      <c r="D5" s="47"/>
      <c r="E5" s="48"/>
      <c r="F5" s="48"/>
      <c r="G5" s="48"/>
      <c r="H5" s="48"/>
      <c r="I5" s="48"/>
      <c r="J5" s="49"/>
      <c r="K5" s="49"/>
      <c r="L5" s="49"/>
      <c r="M5" s="50"/>
      <c r="N5" s="51"/>
      <c r="O5" s="51"/>
      <c r="P5" s="52"/>
      <c r="Q5" s="53" t="s">
        <v>14</v>
      </c>
      <c r="R5" s="54"/>
      <c r="S5" s="55"/>
    </row>
    <row r="6" spans="1:19" ht="83.4" thickBot="1" x14ac:dyDescent="0.35">
      <c r="A6" s="11" t="s">
        <v>3</v>
      </c>
      <c r="B6" s="12" t="s">
        <v>8</v>
      </c>
      <c r="C6" s="13" t="s">
        <v>18</v>
      </c>
      <c r="D6" s="14" t="s">
        <v>9</v>
      </c>
      <c r="E6" s="14" t="s">
        <v>5</v>
      </c>
      <c r="F6" s="14" t="s">
        <v>20</v>
      </c>
      <c r="G6" s="12" t="s">
        <v>38</v>
      </c>
      <c r="H6" s="14" t="s">
        <v>39</v>
      </c>
      <c r="I6" s="17" t="s">
        <v>10</v>
      </c>
      <c r="J6" s="14" t="s">
        <v>11</v>
      </c>
      <c r="K6" s="16" t="s">
        <v>2891</v>
      </c>
      <c r="L6" s="15" t="s">
        <v>2892</v>
      </c>
      <c r="M6" s="24" t="s">
        <v>28</v>
      </c>
      <c r="N6" s="20" t="s">
        <v>12</v>
      </c>
      <c r="O6" s="20" t="s">
        <v>13</v>
      </c>
      <c r="P6" s="19"/>
      <c r="Q6" s="20" t="s">
        <v>16</v>
      </c>
      <c r="R6" s="22" t="s">
        <v>17</v>
      </c>
      <c r="S6" s="15" t="s">
        <v>7</v>
      </c>
    </row>
    <row r="7" spans="1:19" x14ac:dyDescent="0.3">
      <c r="A7" s="10" t="s">
        <v>2840</v>
      </c>
      <c r="B7" s="10" t="s">
        <v>2841</v>
      </c>
      <c r="C7" s="10" t="s">
        <v>2842</v>
      </c>
      <c r="D7" s="752" t="s">
        <v>24</v>
      </c>
      <c r="E7" s="752">
        <v>26.25</v>
      </c>
      <c r="F7" s="752">
        <v>28.25</v>
      </c>
      <c r="G7" s="752">
        <v>105</v>
      </c>
      <c r="H7" s="752">
        <v>4</v>
      </c>
      <c r="I7" s="752">
        <v>100022</v>
      </c>
      <c r="J7" s="752" t="s">
        <v>2843</v>
      </c>
      <c r="K7" s="526">
        <v>85</v>
      </c>
      <c r="L7" s="526">
        <v>79.5</v>
      </c>
      <c r="M7" s="58">
        <v>8.5299999999999994</v>
      </c>
      <c r="N7" s="751">
        <v>1.6629</v>
      </c>
      <c r="O7" s="751">
        <f>SUM(M7*N7)</f>
        <v>14.184536999999999</v>
      </c>
      <c r="Q7" s="526">
        <f>SUM(K7-O7)</f>
        <v>70.815462999999994</v>
      </c>
      <c r="R7" s="751">
        <v>0</v>
      </c>
    </row>
    <row r="8" spans="1:19" x14ac:dyDescent="0.3">
      <c r="A8" s="10" t="s">
        <v>2840</v>
      </c>
      <c r="B8" s="10" t="s">
        <v>2844</v>
      </c>
      <c r="C8" s="10" t="s">
        <v>2845</v>
      </c>
      <c r="D8" s="752" t="s">
        <v>24</v>
      </c>
      <c r="E8" s="752">
        <v>26.25</v>
      </c>
      <c r="F8" s="752">
        <v>28.25</v>
      </c>
      <c r="G8" s="752">
        <v>105</v>
      </c>
      <c r="H8" s="752">
        <v>4</v>
      </c>
      <c r="I8" s="752">
        <v>100022</v>
      </c>
      <c r="J8" s="752" t="s">
        <v>2843</v>
      </c>
      <c r="K8" s="526">
        <v>85</v>
      </c>
      <c r="L8" s="526">
        <v>79.5</v>
      </c>
      <c r="M8" s="58">
        <v>6.9</v>
      </c>
      <c r="N8" s="751">
        <v>1.6629</v>
      </c>
      <c r="O8" s="751">
        <f t="shared" ref="O8:O33" si="0">SUM(M8*N8)</f>
        <v>11.474010000000002</v>
      </c>
      <c r="Q8" s="526">
        <f t="shared" ref="Q8:Q33" si="1">SUM(K8-O8)</f>
        <v>73.525989999999993</v>
      </c>
      <c r="R8" s="751">
        <v>0</v>
      </c>
    </row>
    <row r="9" spans="1:19" x14ac:dyDescent="0.3">
      <c r="A9" s="10" t="s">
        <v>2840</v>
      </c>
      <c r="B9" s="10" t="s">
        <v>2846</v>
      </c>
      <c r="C9" s="10" t="s">
        <v>2847</v>
      </c>
      <c r="D9" s="752" t="s">
        <v>24</v>
      </c>
      <c r="E9" s="752">
        <v>26.25</v>
      </c>
      <c r="F9" s="752">
        <v>28.25</v>
      </c>
      <c r="G9" s="752">
        <v>105</v>
      </c>
      <c r="H9" s="752">
        <v>4</v>
      </c>
      <c r="I9" s="752">
        <v>100022</v>
      </c>
      <c r="J9" s="752" t="s">
        <v>2843</v>
      </c>
      <c r="K9" s="525">
        <v>85</v>
      </c>
      <c r="L9" s="525">
        <v>79.5</v>
      </c>
      <c r="M9" s="58">
        <v>10.45</v>
      </c>
      <c r="N9" s="751">
        <v>1.6629</v>
      </c>
      <c r="O9" s="751">
        <f t="shared" si="0"/>
        <v>17.377305</v>
      </c>
      <c r="Q9" s="526">
        <f t="shared" si="1"/>
        <v>67.622694999999993</v>
      </c>
    </row>
    <row r="10" spans="1:19" x14ac:dyDescent="0.3">
      <c r="A10" s="10" t="s">
        <v>2840</v>
      </c>
      <c r="B10" s="10" t="s">
        <v>2848</v>
      </c>
      <c r="C10" s="10" t="s">
        <v>2849</v>
      </c>
      <c r="D10" s="752" t="s">
        <v>24</v>
      </c>
      <c r="E10" s="752">
        <v>26.25</v>
      </c>
      <c r="F10" s="752">
        <v>28.25</v>
      </c>
      <c r="G10" s="752">
        <v>105</v>
      </c>
      <c r="H10" s="752">
        <v>4</v>
      </c>
      <c r="I10" s="752">
        <v>100022</v>
      </c>
      <c r="J10" s="752" t="s">
        <v>2843</v>
      </c>
      <c r="K10" s="525">
        <v>85</v>
      </c>
      <c r="L10" s="525">
        <v>79.5</v>
      </c>
      <c r="M10" s="58">
        <v>6.9</v>
      </c>
      <c r="N10" s="751">
        <v>1.6629</v>
      </c>
      <c r="O10" s="751">
        <f t="shared" si="0"/>
        <v>11.474010000000002</v>
      </c>
      <c r="Q10" s="526">
        <f t="shared" si="1"/>
        <v>73.525989999999993</v>
      </c>
    </row>
    <row r="11" spans="1:19" x14ac:dyDescent="0.3">
      <c r="A11" s="10" t="s">
        <v>2840</v>
      </c>
      <c r="B11" s="10" t="s">
        <v>2850</v>
      </c>
      <c r="C11" s="10" t="s">
        <v>2851</v>
      </c>
      <c r="D11" s="752" t="s">
        <v>799</v>
      </c>
      <c r="E11" s="752">
        <v>28.53</v>
      </c>
      <c r="F11" s="752">
        <v>30.53</v>
      </c>
      <c r="G11" s="752">
        <v>110</v>
      </c>
      <c r="H11" s="752">
        <v>4.1500000000000004</v>
      </c>
      <c r="I11" s="752">
        <v>100022</v>
      </c>
      <c r="J11" s="752" t="s">
        <v>2843</v>
      </c>
      <c r="K11" s="525">
        <v>68.75</v>
      </c>
      <c r="L11" s="525">
        <v>65.2</v>
      </c>
      <c r="M11" s="58">
        <v>10.74</v>
      </c>
      <c r="N11" s="751">
        <v>1.6629</v>
      </c>
      <c r="O11" s="751">
        <f t="shared" si="0"/>
        <v>17.859546000000002</v>
      </c>
      <c r="Q11" s="526">
        <f t="shared" si="1"/>
        <v>50.890453999999998</v>
      </c>
    </row>
    <row r="12" spans="1:19" x14ac:dyDescent="0.3">
      <c r="A12" s="10" t="s">
        <v>2840</v>
      </c>
      <c r="B12" s="10" t="s">
        <v>2852</v>
      </c>
      <c r="C12" s="10" t="s">
        <v>2853</v>
      </c>
      <c r="D12" s="752" t="s">
        <v>24</v>
      </c>
      <c r="E12" s="752">
        <v>10</v>
      </c>
      <c r="F12" s="752">
        <v>12</v>
      </c>
      <c r="G12" s="752">
        <v>35</v>
      </c>
      <c r="H12" s="752">
        <v>4.5999999999999996</v>
      </c>
      <c r="I12" s="752">
        <v>100022</v>
      </c>
      <c r="J12" s="752" t="s">
        <v>2843</v>
      </c>
      <c r="K12" s="525">
        <v>23.04</v>
      </c>
      <c r="L12" s="525">
        <v>20.71</v>
      </c>
      <c r="M12" s="58">
        <v>1.95</v>
      </c>
      <c r="N12" s="751">
        <v>1.6629</v>
      </c>
      <c r="O12" s="751">
        <f t="shared" si="0"/>
        <v>3.2426550000000001</v>
      </c>
      <c r="Q12" s="526">
        <f t="shared" si="1"/>
        <v>19.797345</v>
      </c>
    </row>
    <row r="13" spans="1:19" x14ac:dyDescent="0.3">
      <c r="A13" s="10" t="s">
        <v>2840</v>
      </c>
      <c r="B13" s="10" t="s">
        <v>2854</v>
      </c>
      <c r="C13" s="10" t="s">
        <v>2855</v>
      </c>
      <c r="D13" s="752" t="s">
        <v>24</v>
      </c>
      <c r="E13" s="752">
        <v>24</v>
      </c>
      <c r="F13" s="752">
        <v>26</v>
      </c>
      <c r="G13" s="752">
        <v>140</v>
      </c>
      <c r="H13" s="752">
        <v>2.75</v>
      </c>
      <c r="I13" s="752">
        <v>100022</v>
      </c>
      <c r="J13" s="752" t="s">
        <v>2843</v>
      </c>
      <c r="K13" s="525">
        <v>78.650000000000006</v>
      </c>
      <c r="L13" s="525">
        <v>72.75</v>
      </c>
      <c r="M13" s="58">
        <v>3.3</v>
      </c>
      <c r="N13" s="751">
        <v>1.6629</v>
      </c>
      <c r="O13" s="751">
        <f t="shared" si="0"/>
        <v>5.4875699999999998</v>
      </c>
      <c r="Q13" s="526">
        <f t="shared" si="1"/>
        <v>73.162430000000001</v>
      </c>
    </row>
    <row r="14" spans="1:19" x14ac:dyDescent="0.3">
      <c r="A14" s="10" t="s">
        <v>2840</v>
      </c>
      <c r="B14" s="10" t="s">
        <v>2856</v>
      </c>
      <c r="C14" s="10" t="s">
        <v>2857</v>
      </c>
      <c r="D14" s="752" t="s">
        <v>24</v>
      </c>
      <c r="E14" s="752">
        <v>25</v>
      </c>
      <c r="F14" s="752">
        <v>27</v>
      </c>
      <c r="G14" s="752">
        <v>80</v>
      </c>
      <c r="H14" s="752">
        <v>5</v>
      </c>
      <c r="I14" s="752">
        <v>100022</v>
      </c>
      <c r="J14" s="752" t="s">
        <v>2843</v>
      </c>
      <c r="K14" s="525">
        <v>80.58</v>
      </c>
      <c r="L14" s="525">
        <v>76.5</v>
      </c>
      <c r="M14" s="58">
        <v>9.35</v>
      </c>
      <c r="N14" s="751">
        <v>1.6629</v>
      </c>
      <c r="O14" s="751">
        <f t="shared" si="0"/>
        <v>15.548114999999999</v>
      </c>
      <c r="Q14" s="526">
        <f t="shared" si="1"/>
        <v>65.031885000000003</v>
      </c>
    </row>
    <row r="15" spans="1:19" x14ac:dyDescent="0.3">
      <c r="A15" s="10" t="s">
        <v>2840</v>
      </c>
      <c r="B15" s="10" t="s">
        <v>2858</v>
      </c>
      <c r="C15" s="10" t="s">
        <v>2859</v>
      </c>
      <c r="D15" s="752" t="s">
        <v>24</v>
      </c>
      <c r="E15" s="752">
        <v>25</v>
      </c>
      <c r="F15" s="752">
        <v>27</v>
      </c>
      <c r="G15" s="752">
        <v>80</v>
      </c>
      <c r="H15" s="752">
        <v>5</v>
      </c>
      <c r="I15" s="752">
        <v>100022</v>
      </c>
      <c r="J15" s="752" t="s">
        <v>2843</v>
      </c>
      <c r="K15" s="525">
        <v>80.58</v>
      </c>
      <c r="L15" s="525">
        <v>76.5</v>
      </c>
      <c r="M15" s="58">
        <v>9.6</v>
      </c>
      <c r="N15" s="751">
        <v>1.6629</v>
      </c>
      <c r="O15" s="751">
        <f t="shared" si="0"/>
        <v>15.963839999999999</v>
      </c>
      <c r="Q15" s="526">
        <f t="shared" si="1"/>
        <v>64.616159999999994</v>
      </c>
    </row>
    <row r="16" spans="1:19" x14ac:dyDescent="0.3">
      <c r="A16" s="10" t="s">
        <v>2840</v>
      </c>
      <c r="B16" s="10" t="s">
        <v>2860</v>
      </c>
      <c r="C16" s="10" t="s">
        <v>2861</v>
      </c>
      <c r="D16" s="752" t="s">
        <v>24</v>
      </c>
      <c r="E16" s="752">
        <v>24</v>
      </c>
      <c r="F16" s="752">
        <v>26</v>
      </c>
      <c r="G16" s="752">
        <v>80</v>
      </c>
      <c r="H16" s="752">
        <v>4.8</v>
      </c>
      <c r="I16" s="752">
        <v>100022</v>
      </c>
      <c r="J16" s="752" t="s">
        <v>2843</v>
      </c>
      <c r="K16" s="525">
        <v>80.58</v>
      </c>
      <c r="L16" s="525">
        <v>76.5</v>
      </c>
      <c r="M16" s="58">
        <v>8.5</v>
      </c>
      <c r="N16" s="751">
        <v>1.6629</v>
      </c>
      <c r="O16" s="751">
        <f t="shared" si="0"/>
        <v>14.134650000000001</v>
      </c>
      <c r="Q16" s="526">
        <f t="shared" si="1"/>
        <v>66.445349999999991</v>
      </c>
    </row>
    <row r="17" spans="1:17" x14ac:dyDescent="0.3">
      <c r="A17" s="10" t="s">
        <v>2840</v>
      </c>
      <c r="B17" s="10" t="s">
        <v>2862</v>
      </c>
      <c r="C17" s="10" t="s">
        <v>2863</v>
      </c>
      <c r="D17" s="752" t="s">
        <v>24</v>
      </c>
      <c r="E17" s="752">
        <v>10</v>
      </c>
      <c r="F17" s="752">
        <v>12</v>
      </c>
      <c r="G17" s="752">
        <v>40</v>
      </c>
      <c r="H17" s="752">
        <v>4</v>
      </c>
      <c r="I17" s="752">
        <v>100022</v>
      </c>
      <c r="J17" s="752" t="s">
        <v>2843</v>
      </c>
      <c r="K17" s="525">
        <v>28.9</v>
      </c>
      <c r="L17" s="525">
        <v>25.9</v>
      </c>
      <c r="M17" s="58">
        <v>5.19</v>
      </c>
      <c r="N17" s="751">
        <v>1.6629</v>
      </c>
      <c r="O17" s="751">
        <f t="shared" si="0"/>
        <v>8.6304510000000008</v>
      </c>
      <c r="Q17" s="526">
        <f t="shared" si="1"/>
        <v>20.269548999999998</v>
      </c>
    </row>
    <row r="18" spans="1:17" x14ac:dyDescent="0.3">
      <c r="A18" s="10" t="s">
        <v>2840</v>
      </c>
      <c r="B18" s="10" t="s">
        <v>2864</v>
      </c>
      <c r="C18" s="10" t="s">
        <v>2865</v>
      </c>
      <c r="D18" s="752" t="s">
        <v>24</v>
      </c>
      <c r="E18" s="752">
        <v>10</v>
      </c>
      <c r="F18" s="752">
        <v>12</v>
      </c>
      <c r="G18" s="752">
        <v>35</v>
      </c>
      <c r="H18" s="752">
        <v>4.5999999999999996</v>
      </c>
      <c r="I18" s="752">
        <v>100022</v>
      </c>
      <c r="J18" s="752" t="s">
        <v>2843</v>
      </c>
      <c r="K18" s="525">
        <v>23.04</v>
      </c>
      <c r="L18" s="525">
        <v>20.7</v>
      </c>
      <c r="M18" s="58">
        <v>1.91</v>
      </c>
      <c r="N18" s="751">
        <v>1.6629</v>
      </c>
      <c r="O18" s="751">
        <f t="shared" si="0"/>
        <v>3.176139</v>
      </c>
      <c r="Q18" s="526">
        <f t="shared" si="1"/>
        <v>19.863861</v>
      </c>
    </row>
    <row r="19" spans="1:17" x14ac:dyDescent="0.3">
      <c r="A19" s="10" t="s">
        <v>2840</v>
      </c>
      <c r="B19" s="10" t="s">
        <v>2866</v>
      </c>
      <c r="C19" s="10" t="s">
        <v>2867</v>
      </c>
      <c r="D19" s="752" t="s">
        <v>24</v>
      </c>
      <c r="E19" s="752">
        <v>26.25</v>
      </c>
      <c r="F19" s="752">
        <v>28.25</v>
      </c>
      <c r="G19" s="752">
        <v>105</v>
      </c>
      <c r="H19" s="752">
        <v>4</v>
      </c>
      <c r="I19" s="752">
        <v>100022</v>
      </c>
      <c r="J19" s="752" t="s">
        <v>2843</v>
      </c>
      <c r="K19" s="525">
        <v>85</v>
      </c>
      <c r="L19" s="525">
        <v>79.5</v>
      </c>
      <c r="M19" s="58">
        <v>10.45</v>
      </c>
      <c r="N19" s="751">
        <v>1.6629</v>
      </c>
      <c r="O19" s="751">
        <f t="shared" si="0"/>
        <v>17.377305</v>
      </c>
      <c r="Q19" s="526">
        <f t="shared" si="1"/>
        <v>67.622694999999993</v>
      </c>
    </row>
    <row r="20" spans="1:17" x14ac:dyDescent="0.3">
      <c r="A20" s="10" t="s">
        <v>2840</v>
      </c>
      <c r="B20" s="10" t="s">
        <v>2868</v>
      </c>
      <c r="C20" s="10" t="s">
        <v>2869</v>
      </c>
      <c r="D20" s="752" t="s">
        <v>24</v>
      </c>
      <c r="E20" s="752">
        <v>30</v>
      </c>
      <c r="F20" s="752">
        <v>32</v>
      </c>
      <c r="G20" s="752">
        <v>120</v>
      </c>
      <c r="H20" s="752">
        <v>4</v>
      </c>
      <c r="I20" s="752">
        <v>100022</v>
      </c>
      <c r="J20" s="752" t="s">
        <v>2843</v>
      </c>
      <c r="K20" s="525">
        <v>81.75</v>
      </c>
      <c r="L20" s="525">
        <v>75.5</v>
      </c>
      <c r="M20" s="58">
        <v>5</v>
      </c>
      <c r="N20" s="751">
        <v>1.6629</v>
      </c>
      <c r="O20" s="751">
        <f t="shared" si="0"/>
        <v>8.3145000000000007</v>
      </c>
      <c r="Q20" s="526">
        <f t="shared" si="1"/>
        <v>73.435500000000005</v>
      </c>
    </row>
    <row r="21" spans="1:17" x14ac:dyDescent="0.3">
      <c r="A21" s="10" t="s">
        <v>2840</v>
      </c>
      <c r="B21" s="10" t="s">
        <v>2870</v>
      </c>
      <c r="C21" s="10" t="s">
        <v>2871</v>
      </c>
      <c r="D21" s="752" t="s">
        <v>24</v>
      </c>
      <c r="E21" s="752">
        <v>13.5</v>
      </c>
      <c r="F21" s="752">
        <v>15.5</v>
      </c>
      <c r="G21" s="752">
        <v>48</v>
      </c>
      <c r="H21" s="752">
        <v>4</v>
      </c>
      <c r="I21" s="752">
        <v>100022</v>
      </c>
      <c r="J21" s="752" t="s">
        <v>2843</v>
      </c>
      <c r="K21" s="525">
        <v>52.71</v>
      </c>
      <c r="L21" s="525">
        <v>45.24</v>
      </c>
      <c r="M21" s="58">
        <v>2.61</v>
      </c>
      <c r="N21" s="751">
        <v>1.6629</v>
      </c>
      <c r="O21" s="751">
        <f t="shared" si="0"/>
        <v>4.3401689999999995</v>
      </c>
      <c r="Q21" s="526">
        <f t="shared" si="1"/>
        <v>48.369831000000005</v>
      </c>
    </row>
    <row r="22" spans="1:17" x14ac:dyDescent="0.3">
      <c r="A22" s="10" t="s">
        <v>2840</v>
      </c>
      <c r="B22" s="10" t="s">
        <v>2872</v>
      </c>
      <c r="C22" s="10" t="s">
        <v>2873</v>
      </c>
      <c r="D22" s="752" t="s">
        <v>24</v>
      </c>
      <c r="E22" s="752">
        <v>15</v>
      </c>
      <c r="F22" s="752">
        <v>17</v>
      </c>
      <c r="G22" s="752">
        <v>48</v>
      </c>
      <c r="H22" s="752">
        <v>5</v>
      </c>
      <c r="I22" s="752">
        <v>100022</v>
      </c>
      <c r="J22" s="752" t="s">
        <v>2843</v>
      </c>
      <c r="K22" s="525">
        <v>46.5</v>
      </c>
      <c r="L22" s="525">
        <v>42.95</v>
      </c>
      <c r="M22" s="58">
        <v>3.5</v>
      </c>
      <c r="N22" s="751">
        <v>1.6629</v>
      </c>
      <c r="O22" s="751">
        <f t="shared" si="0"/>
        <v>5.8201499999999999</v>
      </c>
      <c r="Q22" s="526">
        <f t="shared" si="1"/>
        <v>40.679850000000002</v>
      </c>
    </row>
    <row r="23" spans="1:17" x14ac:dyDescent="0.3">
      <c r="A23" s="10" t="s">
        <v>2840</v>
      </c>
      <c r="B23" s="10" t="s">
        <v>2874</v>
      </c>
      <c r="C23" s="10" t="s">
        <v>2875</v>
      </c>
      <c r="D23" s="752" t="s">
        <v>24</v>
      </c>
      <c r="E23" s="752">
        <v>15</v>
      </c>
      <c r="F23" s="752">
        <v>17</v>
      </c>
      <c r="G23" s="752">
        <v>48</v>
      </c>
      <c r="H23" s="752">
        <v>5</v>
      </c>
      <c r="I23" s="752">
        <v>100022</v>
      </c>
      <c r="J23" s="752" t="s">
        <v>2843</v>
      </c>
      <c r="K23" s="525">
        <v>44.5</v>
      </c>
      <c r="L23" s="525">
        <v>40.950000000000003</v>
      </c>
      <c r="M23" s="58">
        <v>4.7</v>
      </c>
      <c r="N23" s="751">
        <v>1.6629</v>
      </c>
      <c r="O23" s="751">
        <f t="shared" si="0"/>
        <v>7.8156300000000005</v>
      </c>
      <c r="Q23" s="526">
        <f t="shared" si="1"/>
        <v>36.684370000000001</v>
      </c>
    </row>
    <row r="24" spans="1:17" x14ac:dyDescent="0.3">
      <c r="A24" s="10" t="s">
        <v>2840</v>
      </c>
      <c r="B24" s="10" t="s">
        <v>2876</v>
      </c>
      <c r="C24" s="10" t="s">
        <v>2877</v>
      </c>
      <c r="D24" s="752" t="s">
        <v>24</v>
      </c>
      <c r="E24" s="752">
        <v>30</v>
      </c>
      <c r="F24" s="752">
        <v>32</v>
      </c>
      <c r="G24" s="752">
        <v>120</v>
      </c>
      <c r="H24" s="752">
        <v>4</v>
      </c>
      <c r="I24" s="752">
        <v>100022</v>
      </c>
      <c r="J24" s="752" t="s">
        <v>2843</v>
      </c>
      <c r="K24" s="525">
        <v>81.75</v>
      </c>
      <c r="L24" s="525">
        <v>75.5</v>
      </c>
      <c r="M24" s="58">
        <v>5</v>
      </c>
      <c r="N24" s="751">
        <v>1.6629</v>
      </c>
      <c r="O24" s="751">
        <f t="shared" si="0"/>
        <v>8.3145000000000007</v>
      </c>
      <c r="Q24" s="526">
        <f t="shared" si="1"/>
        <v>73.435500000000005</v>
      </c>
    </row>
    <row r="25" spans="1:17" x14ac:dyDescent="0.3">
      <c r="A25" s="10" t="s">
        <v>2840</v>
      </c>
      <c r="B25" s="10" t="s">
        <v>2878</v>
      </c>
      <c r="C25" s="10" t="s">
        <v>2879</v>
      </c>
      <c r="D25" s="752" t="s">
        <v>24</v>
      </c>
      <c r="E25" s="752">
        <v>14</v>
      </c>
      <c r="F25" s="752">
        <v>15.5</v>
      </c>
      <c r="G25" s="752">
        <v>112</v>
      </c>
      <c r="H25" s="752">
        <v>2</v>
      </c>
      <c r="I25" s="752">
        <v>100022</v>
      </c>
      <c r="J25" s="752" t="s">
        <v>2843</v>
      </c>
      <c r="K25" s="525">
        <v>36.5</v>
      </c>
      <c r="L25" s="525">
        <v>34.5</v>
      </c>
      <c r="M25" s="58">
        <v>6.75</v>
      </c>
      <c r="N25" s="751">
        <v>1.6629</v>
      </c>
      <c r="O25" s="751">
        <f t="shared" si="0"/>
        <v>11.224575</v>
      </c>
      <c r="Q25" s="526">
        <f t="shared" si="1"/>
        <v>25.275424999999998</v>
      </c>
    </row>
    <row r="26" spans="1:17" x14ac:dyDescent="0.3">
      <c r="A26" s="10" t="s">
        <v>2840</v>
      </c>
      <c r="B26" s="10" t="s">
        <v>2880</v>
      </c>
      <c r="C26" s="10" t="s">
        <v>2881</v>
      </c>
      <c r="D26" s="752" t="s">
        <v>24</v>
      </c>
      <c r="E26" s="752">
        <v>30</v>
      </c>
      <c r="F26" s="752">
        <v>31</v>
      </c>
      <c r="G26" s="752">
        <v>120</v>
      </c>
      <c r="H26" s="752">
        <v>4</v>
      </c>
      <c r="I26" s="752">
        <v>100022</v>
      </c>
      <c r="J26" s="752" t="s">
        <v>2843</v>
      </c>
      <c r="K26" s="525">
        <v>98.52</v>
      </c>
      <c r="L26" s="525">
        <v>93.52</v>
      </c>
      <c r="M26" s="58">
        <v>16.899999999999999</v>
      </c>
      <c r="N26" s="751">
        <v>1.6629</v>
      </c>
      <c r="O26" s="751">
        <f t="shared" si="0"/>
        <v>28.103009999999998</v>
      </c>
      <c r="Q26" s="526">
        <f t="shared" si="1"/>
        <v>70.416989999999998</v>
      </c>
    </row>
    <row r="27" spans="1:17" x14ac:dyDescent="0.3">
      <c r="A27" s="10" t="s">
        <v>2840</v>
      </c>
      <c r="B27" s="10" t="s">
        <v>2882</v>
      </c>
      <c r="C27" s="10" t="s">
        <v>2883</v>
      </c>
      <c r="D27" s="752" t="s">
        <v>799</v>
      </c>
      <c r="E27" s="752">
        <v>30</v>
      </c>
      <c r="F27" s="752">
        <v>31</v>
      </c>
      <c r="G27" s="752">
        <v>120</v>
      </c>
      <c r="H27" s="752">
        <v>4</v>
      </c>
      <c r="I27" s="752">
        <v>100022</v>
      </c>
      <c r="J27" s="752" t="s">
        <v>2843</v>
      </c>
      <c r="K27" s="525">
        <v>98.02</v>
      </c>
      <c r="L27" s="525">
        <v>93.02</v>
      </c>
      <c r="M27" s="58">
        <v>16.899999999999999</v>
      </c>
      <c r="N27" s="751">
        <v>1.6629</v>
      </c>
      <c r="O27" s="751">
        <f t="shared" si="0"/>
        <v>28.103009999999998</v>
      </c>
      <c r="Q27" s="526">
        <f t="shared" si="1"/>
        <v>69.916989999999998</v>
      </c>
    </row>
    <row r="28" spans="1:17" x14ac:dyDescent="0.3">
      <c r="A28" s="10" t="s">
        <v>2840</v>
      </c>
      <c r="B28" s="10" t="s">
        <v>2884</v>
      </c>
      <c r="C28" s="787" t="s">
        <v>2885</v>
      </c>
      <c r="D28" s="752" t="s">
        <v>24</v>
      </c>
      <c r="E28" s="752">
        <v>14.06</v>
      </c>
      <c r="F28" s="752">
        <v>15.5</v>
      </c>
      <c r="G28" s="752">
        <v>50</v>
      </c>
      <c r="H28" s="752">
        <v>4.5</v>
      </c>
      <c r="I28" s="752">
        <v>100022</v>
      </c>
      <c r="J28" s="752" t="s">
        <v>2843</v>
      </c>
      <c r="K28" s="267">
        <v>35.54</v>
      </c>
      <c r="L28" s="525">
        <v>33.529411764705884</v>
      </c>
      <c r="M28" s="58">
        <v>3.56</v>
      </c>
      <c r="N28" s="751">
        <v>1.6629</v>
      </c>
      <c r="O28" s="751">
        <f t="shared" si="0"/>
        <v>5.919924</v>
      </c>
      <c r="Q28" s="526">
        <f t="shared" si="1"/>
        <v>29.620075999999997</v>
      </c>
    </row>
    <row r="29" spans="1:17" x14ac:dyDescent="0.3">
      <c r="A29" s="10" t="s">
        <v>2840</v>
      </c>
      <c r="B29" s="788" t="s">
        <v>2886</v>
      </c>
      <c r="C29" s="789">
        <v>745</v>
      </c>
      <c r="D29" s="752" t="s">
        <v>24</v>
      </c>
      <c r="E29" s="752">
        <v>14.06</v>
      </c>
      <c r="F29" s="752">
        <v>15.8</v>
      </c>
      <c r="G29" s="752">
        <v>50</v>
      </c>
      <c r="H29" s="752">
        <v>4.5</v>
      </c>
      <c r="I29" s="752">
        <v>100022</v>
      </c>
      <c r="J29" s="752" t="s">
        <v>2843</v>
      </c>
      <c r="K29" s="267">
        <v>36.75</v>
      </c>
      <c r="L29" s="525">
        <v>34.705882352941174</v>
      </c>
      <c r="M29" s="58">
        <v>3.56</v>
      </c>
      <c r="N29" s="751">
        <v>1.6629</v>
      </c>
      <c r="O29" s="751">
        <f t="shared" si="0"/>
        <v>5.919924</v>
      </c>
      <c r="Q29" s="526">
        <f t="shared" si="1"/>
        <v>30.830075999999998</v>
      </c>
    </row>
    <row r="30" spans="1:17" x14ac:dyDescent="0.3">
      <c r="A30" s="10" t="s">
        <v>2840</v>
      </c>
      <c r="B30" s="788" t="s">
        <v>2887</v>
      </c>
      <c r="C30" s="789">
        <v>730</v>
      </c>
      <c r="D30" s="752" t="s">
        <v>24</v>
      </c>
      <c r="E30" s="752">
        <v>14.4</v>
      </c>
      <c r="F30" s="752">
        <v>15.9</v>
      </c>
      <c r="G30" s="752">
        <v>72</v>
      </c>
      <c r="H30" s="752">
        <v>3.2</v>
      </c>
      <c r="I30" s="752">
        <v>100022</v>
      </c>
      <c r="J30" s="752" t="s">
        <v>2843</v>
      </c>
      <c r="K30" s="267">
        <v>29.98</v>
      </c>
      <c r="L30" s="525">
        <v>28.094117647058823</v>
      </c>
      <c r="M30" s="58">
        <v>2.2000000000000002</v>
      </c>
      <c r="N30" s="751">
        <v>1.6629</v>
      </c>
      <c r="O30" s="751">
        <f t="shared" si="0"/>
        <v>3.6583800000000002</v>
      </c>
      <c r="Q30" s="526">
        <f t="shared" si="1"/>
        <v>26.321619999999999</v>
      </c>
    </row>
    <row r="31" spans="1:17" x14ac:dyDescent="0.3">
      <c r="A31" s="10" t="s">
        <v>2840</v>
      </c>
      <c r="B31" s="788" t="s">
        <v>2888</v>
      </c>
      <c r="C31" s="789">
        <v>710</v>
      </c>
      <c r="D31" s="752" t="s">
        <v>24</v>
      </c>
      <c r="E31" s="752">
        <v>21.2</v>
      </c>
      <c r="F31" s="752">
        <v>22.7</v>
      </c>
      <c r="G31" s="752">
        <v>60</v>
      </c>
      <c r="H31" s="752">
        <v>5.65</v>
      </c>
      <c r="I31" s="752">
        <v>100022</v>
      </c>
      <c r="J31" s="752" t="s">
        <v>2843</v>
      </c>
      <c r="K31" s="267">
        <v>34.82</v>
      </c>
      <c r="L31" s="525">
        <v>32.823529411764703</v>
      </c>
      <c r="M31" s="58">
        <v>3.54</v>
      </c>
      <c r="N31" s="751">
        <v>1.6629</v>
      </c>
      <c r="O31" s="751">
        <f t="shared" si="0"/>
        <v>5.886666</v>
      </c>
      <c r="Q31" s="526">
        <f t="shared" si="1"/>
        <v>28.933334000000002</v>
      </c>
    </row>
    <row r="32" spans="1:17" x14ac:dyDescent="0.3">
      <c r="A32" s="10" t="s">
        <v>2840</v>
      </c>
      <c r="B32" s="788" t="s">
        <v>2889</v>
      </c>
      <c r="C32" s="789">
        <v>750</v>
      </c>
      <c r="D32" s="752" t="s">
        <v>24</v>
      </c>
      <c r="E32" s="752">
        <v>12.94</v>
      </c>
      <c r="F32" s="752">
        <v>14.4</v>
      </c>
      <c r="G32" s="752">
        <v>90</v>
      </c>
      <c r="H32" s="752">
        <v>2.2999999999999998</v>
      </c>
      <c r="I32" s="752">
        <v>100022</v>
      </c>
      <c r="J32" s="752" t="s">
        <v>2843</v>
      </c>
      <c r="K32" s="267">
        <v>42.17</v>
      </c>
      <c r="L32" s="525">
        <v>40</v>
      </c>
      <c r="M32" s="58">
        <v>1.1299999999999999</v>
      </c>
      <c r="N32" s="751">
        <v>1.6629</v>
      </c>
      <c r="O32" s="751">
        <f t="shared" si="0"/>
        <v>1.8790769999999999</v>
      </c>
      <c r="Q32" s="526">
        <f t="shared" si="1"/>
        <v>40.290922999999999</v>
      </c>
    </row>
    <row r="33" spans="1:17" x14ac:dyDescent="0.3">
      <c r="A33" s="10" t="s">
        <v>2840</v>
      </c>
      <c r="B33" s="788" t="s">
        <v>2890</v>
      </c>
      <c r="C33" s="789">
        <v>755</v>
      </c>
      <c r="D33" s="752" t="s">
        <v>24</v>
      </c>
      <c r="E33" s="752">
        <v>9.6300000000000008</v>
      </c>
      <c r="F33" s="752">
        <v>10.38</v>
      </c>
      <c r="G33" s="752">
        <v>60</v>
      </c>
      <c r="H33" s="752">
        <v>2.2999999999999998</v>
      </c>
      <c r="I33" s="752">
        <v>100022</v>
      </c>
      <c r="J33" s="752" t="s">
        <v>2843</v>
      </c>
      <c r="K33" s="267">
        <v>30.36</v>
      </c>
      <c r="L33" s="525">
        <v>28.470588235294116</v>
      </c>
      <c r="M33" s="58">
        <v>0.75</v>
      </c>
      <c r="N33" s="751">
        <v>1.6629</v>
      </c>
      <c r="O33" s="751">
        <f t="shared" si="0"/>
        <v>1.2471749999999999</v>
      </c>
      <c r="Q33" s="526">
        <f t="shared" si="1"/>
        <v>29.112825000000001</v>
      </c>
    </row>
    <row r="34" spans="1:17" x14ac:dyDescent="0.3">
      <c r="C34" s="3"/>
    </row>
  </sheetData>
  <protectedRanges>
    <protectedRange password="8F60" sqref="R6" name="Calculations_40"/>
  </protectedRanges>
  <conditionalFormatting sqref="C4:C6">
    <cfRule type="duplicateValues" dxfId="55" priority="3"/>
  </conditionalFormatting>
  <conditionalFormatting sqref="D4:D6">
    <cfRule type="duplicateValues" dxfId="54" priority="4"/>
  </conditionalFormatting>
  <conditionalFormatting sqref="D1:D3">
    <cfRule type="duplicateValues" dxfId="53" priority="1"/>
  </conditionalFormatting>
  <conditionalFormatting sqref="E1:E3">
    <cfRule type="duplicateValues" dxfId="52" priority="2"/>
  </conditionalFormatting>
  <pageMargins left="0.7" right="0.7" top="0.75" bottom="0.75" header="0.3" footer="0.3"/>
  <pageSetup paperSize="3"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T48"/>
  <sheetViews>
    <sheetView workbookViewId="0">
      <pane xSplit="3" ySplit="6" topLeftCell="I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40.33203125" style="10" customWidth="1"/>
    <col min="3" max="3" width="27.33203125" style="10" bestFit="1" customWidth="1"/>
    <col min="4" max="6" width="10.33203125" style="207" bestFit="1" customWidth="1"/>
    <col min="7" max="7" width="8.44140625" style="207" bestFit="1" customWidth="1"/>
    <col min="8" max="8" width="7.44140625" style="207" bestFit="1" customWidth="1"/>
    <col min="9" max="9" width="9.33203125" style="207"/>
    <col min="10" max="10" width="22" style="207" bestFit="1" customWidth="1"/>
    <col min="11" max="11" width="20.6640625" style="204" customWidth="1"/>
    <col min="12" max="12" width="21.6640625" style="207" customWidth="1"/>
    <col min="13" max="13" width="20.6640625" style="207" customWidth="1"/>
    <col min="14" max="14" width="10.33203125" style="58" bestFit="1" customWidth="1"/>
    <col min="15" max="16" width="8.5546875" style="206" bestFit="1" customWidth="1"/>
    <col min="17" max="17" width="5.6640625" style="59" customWidth="1"/>
    <col min="18" max="18" width="16" style="206" bestFit="1" customWidth="1"/>
    <col min="19" max="19" width="15.6640625" style="206" bestFit="1" customWidth="1"/>
    <col min="20" max="20" width="6.5546875" style="207" bestFit="1" customWidth="1"/>
    <col min="21" max="16384" width="9.33203125" style="10"/>
  </cols>
  <sheetData>
    <row r="1" spans="1:20" s="3" customFormat="1" x14ac:dyDescent="0.3">
      <c r="A1" s="1"/>
      <c r="B1" s="2" t="s">
        <v>42</v>
      </c>
      <c r="C1" s="2"/>
      <c r="D1" s="2"/>
      <c r="E1" s="26"/>
      <c r="F1" s="26"/>
      <c r="G1" s="26"/>
      <c r="H1" s="26"/>
      <c r="I1" s="26"/>
      <c r="J1" s="26"/>
      <c r="K1" s="222"/>
      <c r="L1" s="26"/>
      <c r="M1" s="26"/>
      <c r="N1" s="27"/>
      <c r="O1" s="28"/>
      <c r="P1" s="28"/>
      <c r="Q1" s="29"/>
      <c r="R1" s="30"/>
      <c r="S1" s="31"/>
      <c r="T1" s="32"/>
    </row>
    <row r="2" spans="1:20" s="3" customFormat="1" x14ac:dyDescent="0.3">
      <c r="A2" s="4"/>
      <c r="B2" s="5" t="s">
        <v>41</v>
      </c>
      <c r="C2" s="5"/>
      <c r="D2" s="5"/>
      <c r="E2" s="33"/>
      <c r="F2" s="34"/>
      <c r="G2" s="34"/>
      <c r="H2" s="34"/>
      <c r="I2" s="34"/>
      <c r="J2" s="34"/>
      <c r="K2" s="223"/>
      <c r="L2" s="34"/>
      <c r="M2" s="34"/>
      <c r="N2" s="35"/>
      <c r="O2" s="36"/>
      <c r="P2" s="36"/>
      <c r="Q2" s="37"/>
      <c r="R2" s="38"/>
      <c r="S2" s="39"/>
      <c r="T2" s="40"/>
    </row>
    <row r="3" spans="1:20" s="3" customFormat="1" x14ac:dyDescent="0.3">
      <c r="A3" s="4"/>
      <c r="B3" s="6" t="s">
        <v>0</v>
      </c>
      <c r="C3" s="6"/>
      <c r="D3" s="6"/>
      <c r="E3" s="41"/>
      <c r="F3" s="42"/>
      <c r="G3" s="42"/>
      <c r="H3" s="42"/>
      <c r="I3" s="42"/>
      <c r="J3" s="42"/>
      <c r="K3" s="224"/>
      <c r="L3" s="42"/>
      <c r="M3" s="42"/>
      <c r="N3" s="43"/>
      <c r="O3" s="44"/>
      <c r="P3" s="44"/>
      <c r="Q3" s="45"/>
      <c r="R3" s="46"/>
      <c r="S3" s="39"/>
      <c r="T3" s="40"/>
    </row>
    <row r="4" spans="1:20" s="3" customFormat="1" ht="14.4" thickBot="1" x14ac:dyDescent="0.35">
      <c r="A4" s="4"/>
      <c r="B4" s="6"/>
      <c r="C4" s="6"/>
      <c r="D4" s="41"/>
      <c r="E4" s="42"/>
      <c r="F4" s="42"/>
      <c r="G4" s="42"/>
      <c r="H4" s="42"/>
      <c r="I4" s="42"/>
      <c r="J4" s="42"/>
      <c r="K4" s="224"/>
      <c r="L4" s="42"/>
      <c r="M4" s="42"/>
      <c r="N4" s="43"/>
      <c r="O4" s="44"/>
      <c r="P4" s="44"/>
      <c r="Q4" s="45"/>
      <c r="R4" s="46"/>
      <c r="S4" s="39"/>
      <c r="T4" s="40"/>
    </row>
    <row r="5" spans="1:20" ht="15.75" customHeight="1" thickBot="1" x14ac:dyDescent="0.35">
      <c r="A5" s="7"/>
      <c r="B5" s="8"/>
      <c r="C5" s="9" t="s">
        <v>1</v>
      </c>
      <c r="D5" s="47"/>
      <c r="E5" s="48"/>
      <c r="F5" s="48"/>
      <c r="G5" s="48"/>
      <c r="H5" s="48"/>
      <c r="I5" s="48"/>
      <c r="J5" s="49"/>
      <c r="K5" s="225"/>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10" t="s">
        <v>21</v>
      </c>
      <c r="B7" s="10" t="s">
        <v>22</v>
      </c>
      <c r="C7" s="10">
        <v>12345</v>
      </c>
      <c r="D7" s="207" t="s">
        <v>24</v>
      </c>
      <c r="E7" s="207">
        <v>13.2</v>
      </c>
      <c r="F7" s="207">
        <v>14.75</v>
      </c>
      <c r="G7" s="207">
        <v>50</v>
      </c>
      <c r="H7" s="207">
        <v>4.25</v>
      </c>
      <c r="I7" s="207">
        <v>100054</v>
      </c>
      <c r="J7" s="207" t="s">
        <v>25</v>
      </c>
      <c r="K7" s="206">
        <v>119</v>
      </c>
      <c r="L7" s="206">
        <v>117</v>
      </c>
      <c r="M7" s="206">
        <v>120</v>
      </c>
      <c r="N7" s="58">
        <v>45</v>
      </c>
      <c r="O7" s="206">
        <v>2</v>
      </c>
      <c r="P7" s="206">
        <v>90</v>
      </c>
      <c r="R7" s="206">
        <v>90</v>
      </c>
      <c r="S7" s="206">
        <v>0</v>
      </c>
    </row>
    <row r="8" spans="1:20" x14ac:dyDescent="0.3">
      <c r="I8" s="207">
        <v>100036</v>
      </c>
      <c r="J8" s="207" t="s">
        <v>75</v>
      </c>
      <c r="K8" s="206"/>
      <c r="L8" s="206"/>
      <c r="M8" s="206"/>
      <c r="N8" s="58">
        <v>1</v>
      </c>
      <c r="O8" s="206">
        <v>1.5</v>
      </c>
      <c r="P8" s="206">
        <v>1.5</v>
      </c>
      <c r="R8" s="206">
        <v>1.5</v>
      </c>
      <c r="S8" s="206">
        <v>0</v>
      </c>
    </row>
    <row r="9" spans="1:20" ht="14.4" x14ac:dyDescent="0.3">
      <c r="A9" s="10" t="s">
        <v>325</v>
      </c>
      <c r="B9" s="10" t="s">
        <v>326</v>
      </c>
      <c r="C9" s="207" t="s">
        <v>327</v>
      </c>
      <c r="D9" s="207" t="s">
        <v>24</v>
      </c>
      <c r="E9" s="207">
        <v>29.53</v>
      </c>
      <c r="F9" s="207">
        <v>30.5</v>
      </c>
      <c r="G9" s="207">
        <v>110</v>
      </c>
      <c r="H9" s="207">
        <v>4.3</v>
      </c>
      <c r="I9" s="207">
        <v>110242</v>
      </c>
      <c r="J9" s="226" t="s">
        <v>328</v>
      </c>
      <c r="K9" s="206">
        <v>74.599999999999994</v>
      </c>
      <c r="L9" s="206"/>
      <c r="M9" s="206"/>
      <c r="N9" s="58">
        <v>11.28</v>
      </c>
      <c r="O9" s="77">
        <v>1.6368</v>
      </c>
      <c r="P9" s="206">
        <v>18.47</v>
      </c>
      <c r="R9" s="206">
        <v>18.47</v>
      </c>
      <c r="S9" s="206">
        <v>4.38</v>
      </c>
    </row>
    <row r="10" spans="1:20" ht="14.4" x14ac:dyDescent="0.3">
      <c r="A10" s="10" t="s">
        <v>325</v>
      </c>
      <c r="B10" s="10" t="s">
        <v>329</v>
      </c>
      <c r="C10" s="207" t="s">
        <v>330</v>
      </c>
      <c r="D10" s="207" t="s">
        <v>24</v>
      </c>
      <c r="E10" s="207">
        <v>32.340000000000003</v>
      </c>
      <c r="F10" s="207">
        <v>33.340000000000003</v>
      </c>
      <c r="G10" s="207">
        <v>112</v>
      </c>
      <c r="H10" s="207">
        <v>4.62</v>
      </c>
      <c r="I10" s="207">
        <v>110242</v>
      </c>
      <c r="J10" s="226" t="s">
        <v>328</v>
      </c>
      <c r="K10" s="204">
        <v>78.44</v>
      </c>
      <c r="N10" s="58">
        <v>11.37</v>
      </c>
      <c r="O10" s="77">
        <v>1.6368</v>
      </c>
      <c r="P10" s="206">
        <v>18.62</v>
      </c>
      <c r="R10" s="206">
        <v>18.62</v>
      </c>
      <c r="S10" s="206">
        <v>4.6500000000000004</v>
      </c>
    </row>
    <row r="11" spans="1:20" ht="14.4" x14ac:dyDescent="0.3">
      <c r="A11" s="10" t="s">
        <v>325</v>
      </c>
      <c r="B11" s="10" t="s">
        <v>331</v>
      </c>
      <c r="C11" s="207" t="s">
        <v>332</v>
      </c>
      <c r="D11" s="207" t="s">
        <v>24</v>
      </c>
      <c r="E11" s="207">
        <v>25.51</v>
      </c>
      <c r="F11" s="207">
        <v>26.51</v>
      </c>
      <c r="G11" s="207">
        <v>108</v>
      </c>
      <c r="H11" s="207">
        <v>3.78</v>
      </c>
      <c r="I11" s="207">
        <v>110242</v>
      </c>
      <c r="J11" s="226" t="s">
        <v>328</v>
      </c>
      <c r="K11" s="204">
        <v>61.58</v>
      </c>
      <c r="N11" s="58">
        <v>4.76</v>
      </c>
      <c r="O11" s="77">
        <v>1.6368</v>
      </c>
      <c r="P11" s="206">
        <v>7.79</v>
      </c>
      <c r="R11" s="206">
        <v>7.79</v>
      </c>
      <c r="S11" s="206">
        <v>1.64</v>
      </c>
    </row>
    <row r="12" spans="1:20" ht="14.4" x14ac:dyDescent="0.3">
      <c r="A12" s="10" t="s">
        <v>325</v>
      </c>
      <c r="B12" s="10" t="s">
        <v>326</v>
      </c>
      <c r="C12" s="207" t="s">
        <v>333</v>
      </c>
      <c r="D12" s="207" t="s">
        <v>24</v>
      </c>
      <c r="E12" s="207">
        <v>27.38</v>
      </c>
      <c r="F12" s="207">
        <v>28.83</v>
      </c>
      <c r="G12" s="207">
        <v>120</v>
      </c>
      <c r="H12" s="207">
        <v>3.65</v>
      </c>
      <c r="I12" s="207">
        <v>110242</v>
      </c>
      <c r="J12" s="226" t="s">
        <v>328</v>
      </c>
      <c r="K12" s="204">
        <v>71.42</v>
      </c>
      <c r="N12" s="58">
        <v>9.43</v>
      </c>
      <c r="O12" s="77">
        <v>1.6368</v>
      </c>
      <c r="P12" s="206">
        <v>15.44</v>
      </c>
      <c r="R12" s="206">
        <v>15.44</v>
      </c>
      <c r="S12" s="206">
        <v>3.78</v>
      </c>
    </row>
    <row r="13" spans="1:20" ht="14.4" x14ac:dyDescent="0.3">
      <c r="A13" s="10" t="s">
        <v>325</v>
      </c>
      <c r="B13" s="10" t="s">
        <v>334</v>
      </c>
      <c r="C13" s="207" t="s">
        <v>335</v>
      </c>
      <c r="D13" s="207" t="s">
        <v>24</v>
      </c>
      <c r="E13" s="207">
        <v>31.08</v>
      </c>
      <c r="F13" s="207">
        <v>32</v>
      </c>
      <c r="G13" s="207">
        <v>113</v>
      </c>
      <c r="H13" s="207">
        <v>4.4000000000000004</v>
      </c>
      <c r="I13" s="207">
        <v>110242</v>
      </c>
      <c r="J13" s="226" t="s">
        <v>328</v>
      </c>
      <c r="K13" s="204">
        <v>75.14</v>
      </c>
      <c r="N13" s="58">
        <v>6.15</v>
      </c>
      <c r="O13" s="77">
        <v>1.6368</v>
      </c>
      <c r="P13" s="206">
        <v>10.07</v>
      </c>
      <c r="R13" s="206">
        <v>10.07</v>
      </c>
      <c r="S13" s="206">
        <v>2.54</v>
      </c>
    </row>
    <row r="14" spans="1:20" ht="14.4" x14ac:dyDescent="0.3">
      <c r="A14" s="10" t="s">
        <v>325</v>
      </c>
      <c r="B14" s="10" t="s">
        <v>336</v>
      </c>
      <c r="C14" s="207" t="s">
        <v>337</v>
      </c>
      <c r="D14" s="207" t="s">
        <v>24</v>
      </c>
      <c r="E14" s="207">
        <v>29.53</v>
      </c>
      <c r="F14" s="207">
        <v>30.53</v>
      </c>
      <c r="G14" s="207">
        <v>110</v>
      </c>
      <c r="H14" s="207">
        <v>4.3</v>
      </c>
      <c r="I14" s="207">
        <v>110242</v>
      </c>
      <c r="J14" s="226" t="s">
        <v>328</v>
      </c>
      <c r="K14" s="204">
        <v>68.760000000000005</v>
      </c>
      <c r="N14" s="58">
        <v>7.33</v>
      </c>
      <c r="O14" s="77">
        <v>1.6368</v>
      </c>
      <c r="P14" s="206">
        <v>12</v>
      </c>
      <c r="R14" s="206">
        <v>12</v>
      </c>
      <c r="S14" s="206">
        <v>3.18</v>
      </c>
    </row>
    <row r="15" spans="1:20" ht="14.4" x14ac:dyDescent="0.3">
      <c r="A15" s="10" t="s">
        <v>325</v>
      </c>
      <c r="B15" s="10" t="s">
        <v>338</v>
      </c>
      <c r="C15" s="207" t="s">
        <v>339</v>
      </c>
      <c r="D15" s="207" t="s">
        <v>24</v>
      </c>
      <c r="E15" s="60">
        <v>30</v>
      </c>
      <c r="F15" s="207">
        <v>31.5</v>
      </c>
      <c r="G15" s="207">
        <v>211</v>
      </c>
      <c r="H15" s="207">
        <v>2.27</v>
      </c>
      <c r="I15" s="207">
        <v>110242</v>
      </c>
      <c r="J15" s="226" t="s">
        <v>328</v>
      </c>
      <c r="K15" s="204">
        <v>78.290000000000006</v>
      </c>
      <c r="N15" s="58">
        <v>3.17</v>
      </c>
      <c r="O15" s="77">
        <v>1.6368</v>
      </c>
      <c r="P15" s="206">
        <v>5.2</v>
      </c>
      <c r="R15" s="206">
        <v>5.2</v>
      </c>
      <c r="S15" s="206">
        <v>3.25</v>
      </c>
    </row>
    <row r="16" spans="1:20" ht="14.4" x14ac:dyDescent="0.3">
      <c r="A16" s="10" t="s">
        <v>325</v>
      </c>
      <c r="B16" s="10" t="s">
        <v>340</v>
      </c>
      <c r="C16" s="207" t="s">
        <v>341</v>
      </c>
      <c r="D16" s="207" t="s">
        <v>24</v>
      </c>
      <c r="E16" s="207">
        <v>29.97</v>
      </c>
      <c r="F16" s="207">
        <v>31.47</v>
      </c>
      <c r="G16" s="207">
        <v>221</v>
      </c>
      <c r="H16" s="207">
        <v>2.17</v>
      </c>
      <c r="I16" s="207">
        <v>110242</v>
      </c>
      <c r="J16" s="226" t="s">
        <v>328</v>
      </c>
      <c r="K16" s="204">
        <v>72.430000000000007</v>
      </c>
      <c r="N16" s="58">
        <v>5.22</v>
      </c>
      <c r="O16" s="77">
        <v>1.6368</v>
      </c>
      <c r="P16" s="206">
        <v>8.5399999999999991</v>
      </c>
      <c r="R16" s="206">
        <v>8.5399999999999991</v>
      </c>
      <c r="S16" s="206">
        <v>1.28</v>
      </c>
    </row>
    <row r="17" spans="1:19" ht="14.4" x14ac:dyDescent="0.3">
      <c r="A17" s="10" t="s">
        <v>325</v>
      </c>
      <c r="B17" s="10" t="s">
        <v>342</v>
      </c>
      <c r="C17" s="207">
        <v>62001</v>
      </c>
      <c r="D17" s="207" t="s">
        <v>24</v>
      </c>
      <c r="E17" s="60">
        <v>18</v>
      </c>
      <c r="F17" s="207">
        <v>19.75</v>
      </c>
      <c r="G17" s="207">
        <v>144</v>
      </c>
      <c r="H17" s="207">
        <v>2</v>
      </c>
      <c r="I17" s="207">
        <v>110242</v>
      </c>
      <c r="J17" s="226" t="s">
        <v>328</v>
      </c>
      <c r="K17" s="204">
        <v>57.63</v>
      </c>
      <c r="N17" s="58">
        <v>7.2</v>
      </c>
      <c r="O17" s="77">
        <v>1.6368</v>
      </c>
      <c r="P17" s="206">
        <v>11.79</v>
      </c>
      <c r="R17" s="206">
        <v>11.79</v>
      </c>
      <c r="S17" s="206">
        <v>3.74</v>
      </c>
    </row>
    <row r="18" spans="1:19" ht="14.4" x14ac:dyDescent="0.3">
      <c r="A18" s="10" t="s">
        <v>325</v>
      </c>
      <c r="B18" s="10" t="s">
        <v>342</v>
      </c>
      <c r="C18" s="207">
        <v>62002</v>
      </c>
      <c r="D18" s="207" t="s">
        <v>24</v>
      </c>
      <c r="E18" s="207">
        <v>17.440000000000001</v>
      </c>
      <c r="F18" s="207">
        <v>20.69</v>
      </c>
      <c r="G18" s="207">
        <v>90</v>
      </c>
      <c r="H18" s="207">
        <v>3.1</v>
      </c>
      <c r="I18" s="207">
        <v>110242</v>
      </c>
      <c r="J18" s="226" t="s">
        <v>328</v>
      </c>
      <c r="K18" s="204">
        <v>44.57</v>
      </c>
      <c r="N18" s="58">
        <v>5.63</v>
      </c>
      <c r="O18" s="77">
        <v>1.6368</v>
      </c>
      <c r="P18" s="206">
        <v>9.2100000000000009</v>
      </c>
      <c r="R18" s="206">
        <v>9.2100000000000009</v>
      </c>
      <c r="S18" s="206">
        <v>2.61</v>
      </c>
    </row>
    <row r="19" spans="1:19" ht="14.4" x14ac:dyDescent="0.3">
      <c r="A19" s="10" t="s">
        <v>325</v>
      </c>
      <c r="B19" s="10" t="s">
        <v>343</v>
      </c>
      <c r="C19" s="207">
        <v>52106</v>
      </c>
      <c r="D19" s="207" t="s">
        <v>24</v>
      </c>
      <c r="E19" s="60">
        <v>29.7</v>
      </c>
      <c r="F19" s="207">
        <v>30.6</v>
      </c>
      <c r="G19" s="207">
        <v>96</v>
      </c>
      <c r="H19" s="207">
        <v>4.95</v>
      </c>
      <c r="I19" s="207">
        <v>110242</v>
      </c>
      <c r="J19" s="226" t="s">
        <v>328</v>
      </c>
      <c r="K19" s="204">
        <v>69.48</v>
      </c>
      <c r="N19" s="58">
        <v>9.3000000000000007</v>
      </c>
      <c r="O19" s="77">
        <v>1.6368</v>
      </c>
      <c r="P19" s="206">
        <v>15.22</v>
      </c>
      <c r="R19" s="206">
        <v>15.22</v>
      </c>
      <c r="S19" s="206">
        <v>5.14</v>
      </c>
    </row>
    <row r="20" spans="1:19" ht="14.4" x14ac:dyDescent="0.3">
      <c r="A20" s="10" t="s">
        <v>325</v>
      </c>
      <c r="B20" s="10" t="s">
        <v>344</v>
      </c>
      <c r="C20" s="207">
        <v>52222</v>
      </c>
      <c r="D20" s="207" t="s">
        <v>24</v>
      </c>
      <c r="E20" s="207">
        <v>28.08</v>
      </c>
      <c r="F20" s="207">
        <v>30.28</v>
      </c>
      <c r="G20" s="207">
        <v>96</v>
      </c>
      <c r="H20" s="207">
        <v>4.68</v>
      </c>
      <c r="I20" s="207">
        <v>110242</v>
      </c>
      <c r="J20" s="226" t="s">
        <v>328</v>
      </c>
      <c r="K20" s="204">
        <v>75.36</v>
      </c>
      <c r="N20" s="58">
        <v>8.4700000000000006</v>
      </c>
      <c r="O20" s="77">
        <v>1.6368</v>
      </c>
      <c r="P20" s="206">
        <v>13.86</v>
      </c>
      <c r="R20" s="206">
        <v>13.86</v>
      </c>
      <c r="S20" s="206">
        <v>4.8499999999999996</v>
      </c>
    </row>
    <row r="21" spans="1:19" ht="14.4" x14ac:dyDescent="0.3">
      <c r="A21" s="10" t="s">
        <v>325</v>
      </c>
      <c r="B21" s="10" t="s">
        <v>345</v>
      </c>
      <c r="C21" s="207">
        <v>52223</v>
      </c>
      <c r="D21" s="207" t="s">
        <v>24</v>
      </c>
      <c r="E21" s="207">
        <v>28.08</v>
      </c>
      <c r="F21" s="207">
        <v>30.28</v>
      </c>
      <c r="G21" s="207">
        <v>96</v>
      </c>
      <c r="H21" s="207">
        <v>4.68</v>
      </c>
      <c r="I21" s="207">
        <v>110242</v>
      </c>
      <c r="J21" s="226" t="s">
        <v>328</v>
      </c>
      <c r="K21" s="204">
        <v>75.64</v>
      </c>
      <c r="N21" s="58">
        <v>6</v>
      </c>
      <c r="O21" s="77">
        <v>1.6368</v>
      </c>
      <c r="P21" s="206">
        <v>9.82</v>
      </c>
      <c r="R21" s="206">
        <v>9.82</v>
      </c>
      <c r="S21" s="206">
        <v>3.52</v>
      </c>
    </row>
    <row r="22" spans="1:19" ht="14.4" x14ac:dyDescent="0.3">
      <c r="A22" s="10" t="s">
        <v>325</v>
      </c>
      <c r="B22" s="10" t="s">
        <v>346</v>
      </c>
      <c r="C22" s="207">
        <v>53201</v>
      </c>
      <c r="D22" s="207" t="s">
        <v>24</v>
      </c>
      <c r="E22" s="60">
        <v>30</v>
      </c>
      <c r="F22" s="207">
        <v>32</v>
      </c>
      <c r="G22" s="207">
        <v>96</v>
      </c>
      <c r="H22" s="207">
        <v>5</v>
      </c>
      <c r="I22" s="207">
        <v>110242</v>
      </c>
      <c r="J22" s="226" t="s">
        <v>328</v>
      </c>
      <c r="K22" s="204">
        <v>71.58</v>
      </c>
      <c r="N22" s="58">
        <v>12</v>
      </c>
      <c r="O22" s="77">
        <v>1.6368</v>
      </c>
      <c r="P22" s="206">
        <v>19.64</v>
      </c>
      <c r="R22" s="206">
        <v>19.64</v>
      </c>
      <c r="S22" s="206" t="s">
        <v>347</v>
      </c>
    </row>
    <row r="23" spans="1:19" ht="14.4" x14ac:dyDescent="0.3">
      <c r="A23" s="10" t="s">
        <v>325</v>
      </c>
      <c r="B23" s="10" t="s">
        <v>348</v>
      </c>
      <c r="C23" s="207">
        <v>53206</v>
      </c>
      <c r="D23" s="207" t="s">
        <v>24</v>
      </c>
      <c r="E23" s="60">
        <v>30</v>
      </c>
      <c r="F23" s="207">
        <v>32</v>
      </c>
      <c r="G23" s="207">
        <v>96</v>
      </c>
      <c r="H23" s="207">
        <v>5</v>
      </c>
      <c r="I23" s="207">
        <v>110242</v>
      </c>
      <c r="J23" s="226" t="s">
        <v>328</v>
      </c>
      <c r="K23" s="204">
        <v>74.459999999999994</v>
      </c>
      <c r="N23" s="58">
        <v>12</v>
      </c>
      <c r="O23" s="77">
        <v>1.6368</v>
      </c>
      <c r="P23" s="206">
        <v>19.64</v>
      </c>
      <c r="R23" s="206">
        <v>19.64</v>
      </c>
      <c r="S23" s="206" t="s">
        <v>347</v>
      </c>
    </row>
    <row r="24" spans="1:19" ht="14.4" x14ac:dyDescent="0.3">
      <c r="A24" s="10" t="s">
        <v>325</v>
      </c>
      <c r="B24" s="10" t="s">
        <v>349</v>
      </c>
      <c r="C24" s="207">
        <v>25701</v>
      </c>
      <c r="D24" s="207" t="s">
        <v>24</v>
      </c>
      <c r="E24" s="207">
        <v>27.84</v>
      </c>
      <c r="F24" s="207">
        <v>28.84</v>
      </c>
      <c r="G24" s="207">
        <v>99</v>
      </c>
      <c r="H24" s="207">
        <v>4.5</v>
      </c>
      <c r="I24" s="207">
        <v>110242</v>
      </c>
      <c r="J24" s="226" t="s">
        <v>328</v>
      </c>
      <c r="K24" s="204">
        <v>62.22</v>
      </c>
      <c r="N24" s="58">
        <v>3.06</v>
      </c>
      <c r="O24" s="77">
        <v>1.6368</v>
      </c>
      <c r="P24" s="206">
        <v>5.01</v>
      </c>
      <c r="R24" s="206">
        <v>5.01</v>
      </c>
      <c r="S24" s="206">
        <v>1.35</v>
      </c>
    </row>
    <row r="25" spans="1:19" ht="14.4" x14ac:dyDescent="0.3">
      <c r="A25" s="10" t="s">
        <v>325</v>
      </c>
      <c r="B25" s="10" t="s">
        <v>350</v>
      </c>
      <c r="C25" s="207">
        <v>41009</v>
      </c>
      <c r="D25" s="207" t="s">
        <v>24</v>
      </c>
      <c r="E25" s="60">
        <v>30</v>
      </c>
      <c r="F25" s="207">
        <v>31.25</v>
      </c>
      <c r="G25" s="207">
        <v>113</v>
      </c>
      <c r="H25" s="207">
        <v>4.2300000000000004</v>
      </c>
      <c r="I25" s="207">
        <v>110242</v>
      </c>
      <c r="J25" s="226" t="s">
        <v>328</v>
      </c>
      <c r="K25" s="204">
        <v>67.489999999999995</v>
      </c>
      <c r="N25" s="58">
        <v>14.13</v>
      </c>
      <c r="O25" s="77">
        <v>1.6368</v>
      </c>
      <c r="P25" s="206">
        <v>23.13</v>
      </c>
      <c r="R25" s="206">
        <v>23.13</v>
      </c>
      <c r="S25" s="206">
        <v>0.77</v>
      </c>
    </row>
    <row r="26" spans="1:19" ht="14.4" x14ac:dyDescent="0.3">
      <c r="A26" s="10" t="s">
        <v>325</v>
      </c>
      <c r="B26" s="10" t="s">
        <v>351</v>
      </c>
      <c r="C26" s="207">
        <v>41834</v>
      </c>
      <c r="D26" s="207" t="s">
        <v>24</v>
      </c>
      <c r="E26" s="60">
        <v>30</v>
      </c>
      <c r="F26" s="207">
        <v>31.75</v>
      </c>
      <c r="G26" s="207">
        <v>142</v>
      </c>
      <c r="H26" s="207">
        <v>3.34</v>
      </c>
      <c r="I26" s="207">
        <v>110242</v>
      </c>
      <c r="J26" s="226" t="s">
        <v>328</v>
      </c>
      <c r="K26" s="204">
        <v>69.900000000000006</v>
      </c>
      <c r="N26" s="58">
        <v>4.1900000000000004</v>
      </c>
      <c r="O26" s="77">
        <v>1.6368</v>
      </c>
      <c r="P26" s="206">
        <v>6.86</v>
      </c>
      <c r="R26" s="206">
        <v>6.86</v>
      </c>
      <c r="S26" s="206">
        <v>7.0000000000000007E-2</v>
      </c>
    </row>
    <row r="27" spans="1:19" ht="14.4" x14ac:dyDescent="0.3">
      <c r="A27" s="10" t="s">
        <v>325</v>
      </c>
      <c r="B27" s="10" t="s">
        <v>352</v>
      </c>
      <c r="C27" s="207">
        <v>55104</v>
      </c>
      <c r="D27" s="207" t="s">
        <v>24</v>
      </c>
      <c r="E27" s="60">
        <v>19.8</v>
      </c>
      <c r="F27" s="207">
        <v>21.55</v>
      </c>
      <c r="G27" s="207">
        <v>120</v>
      </c>
      <c r="H27" s="207">
        <v>2.64</v>
      </c>
      <c r="I27" s="207">
        <v>110242</v>
      </c>
      <c r="J27" s="226" t="s">
        <v>328</v>
      </c>
      <c r="K27" s="204">
        <v>57.53</v>
      </c>
      <c r="N27" s="58">
        <v>0.61</v>
      </c>
      <c r="O27" s="77">
        <v>1.6368</v>
      </c>
      <c r="P27" s="206">
        <v>1</v>
      </c>
      <c r="R27" s="206">
        <v>1</v>
      </c>
      <c r="S27" s="206">
        <v>0.13</v>
      </c>
    </row>
    <row r="28" spans="1:19" ht="14.4" x14ac:dyDescent="0.3">
      <c r="A28" s="10" t="s">
        <v>325</v>
      </c>
      <c r="B28" s="10" t="s">
        <v>353</v>
      </c>
      <c r="C28" s="207">
        <v>55202</v>
      </c>
      <c r="D28" s="207" t="s">
        <v>24</v>
      </c>
      <c r="E28" s="207">
        <v>20.399999999999999</v>
      </c>
      <c r="F28" s="207">
        <v>22.9</v>
      </c>
      <c r="G28" s="207">
        <v>120</v>
      </c>
      <c r="H28" s="207">
        <v>2.72</v>
      </c>
      <c r="I28" s="207">
        <v>110242</v>
      </c>
      <c r="J28" s="226" t="s">
        <v>328</v>
      </c>
      <c r="K28" s="204">
        <v>52.1</v>
      </c>
      <c r="N28" s="58">
        <v>1.9</v>
      </c>
      <c r="O28" s="77">
        <v>1.6368</v>
      </c>
      <c r="P28" s="206">
        <v>3.11</v>
      </c>
      <c r="R28" s="206">
        <v>3.11</v>
      </c>
      <c r="S28" s="206">
        <v>0.83</v>
      </c>
    </row>
    <row r="29" spans="1:19" ht="14.4" x14ac:dyDescent="0.3">
      <c r="A29" s="10" t="s">
        <v>325</v>
      </c>
      <c r="B29" s="10" t="s">
        <v>354</v>
      </c>
      <c r="C29" s="207">
        <v>70073</v>
      </c>
      <c r="D29" s="207" t="s">
        <v>24</v>
      </c>
      <c r="E29" s="207">
        <v>18.899999999999999</v>
      </c>
      <c r="F29" s="207">
        <v>20.65</v>
      </c>
      <c r="G29" s="207">
        <v>120</v>
      </c>
      <c r="H29" s="207">
        <v>2.52</v>
      </c>
      <c r="I29" s="207">
        <v>110242</v>
      </c>
      <c r="J29" s="226" t="s">
        <v>328</v>
      </c>
      <c r="K29" s="204">
        <v>79.42</v>
      </c>
      <c r="N29" s="58">
        <v>2.78</v>
      </c>
      <c r="O29" s="77">
        <v>1.6368</v>
      </c>
      <c r="P29" s="206">
        <v>4.5599999999999996</v>
      </c>
      <c r="R29" s="206">
        <v>4.5599999999999996</v>
      </c>
      <c r="S29" s="206">
        <v>0.47</v>
      </c>
    </row>
    <row r="30" spans="1:19" ht="14.4" x14ac:dyDescent="0.3">
      <c r="A30" s="10" t="s">
        <v>325</v>
      </c>
      <c r="B30" s="10" t="s">
        <v>354</v>
      </c>
      <c r="C30" s="207">
        <v>70076</v>
      </c>
      <c r="D30" s="207" t="s">
        <v>24</v>
      </c>
      <c r="E30" s="207">
        <v>20.7</v>
      </c>
      <c r="F30" s="207">
        <v>22.45</v>
      </c>
      <c r="G30" s="207">
        <v>72</v>
      </c>
      <c r="H30" s="207">
        <v>4.5999999999999996</v>
      </c>
      <c r="I30" s="207">
        <v>110242</v>
      </c>
      <c r="J30" s="226" t="s">
        <v>328</v>
      </c>
      <c r="K30" s="204">
        <v>70.930000000000007</v>
      </c>
      <c r="N30" s="58">
        <v>3.34</v>
      </c>
      <c r="O30" s="77">
        <v>1.6368</v>
      </c>
      <c r="P30" s="206">
        <v>5.47</v>
      </c>
      <c r="R30" s="206">
        <v>5.47</v>
      </c>
      <c r="S30" s="206">
        <v>0.95</v>
      </c>
    </row>
    <row r="31" spans="1:19" ht="14.4" x14ac:dyDescent="0.3">
      <c r="A31" s="10" t="s">
        <v>325</v>
      </c>
      <c r="B31" s="10" t="s">
        <v>355</v>
      </c>
      <c r="C31" s="207">
        <v>70004</v>
      </c>
      <c r="D31" s="207" t="s">
        <v>24</v>
      </c>
      <c r="E31" s="207">
        <v>17.5</v>
      </c>
      <c r="F31" s="207">
        <v>19.25</v>
      </c>
      <c r="G31" s="207">
        <v>80</v>
      </c>
      <c r="H31" s="207">
        <v>3.5</v>
      </c>
      <c r="I31" s="207">
        <v>110242</v>
      </c>
      <c r="J31" s="226" t="s">
        <v>328</v>
      </c>
      <c r="K31" s="204">
        <v>71.239999999999995</v>
      </c>
      <c r="N31" s="58">
        <v>5</v>
      </c>
      <c r="O31" s="77">
        <v>1.6368</v>
      </c>
      <c r="P31" s="206">
        <v>8.18</v>
      </c>
      <c r="R31" s="206">
        <v>8.18</v>
      </c>
      <c r="S31" s="206">
        <v>1.46</v>
      </c>
    </row>
    <row r="32" spans="1:19" ht="14.4" x14ac:dyDescent="0.3">
      <c r="A32" s="10" t="s">
        <v>325</v>
      </c>
      <c r="B32" s="10" t="s">
        <v>356</v>
      </c>
      <c r="C32" s="207">
        <v>70006</v>
      </c>
      <c r="D32" s="207" t="s">
        <v>24</v>
      </c>
      <c r="E32" s="207">
        <v>17.5</v>
      </c>
      <c r="F32" s="207">
        <v>19.25</v>
      </c>
      <c r="G32" s="207">
        <v>80</v>
      </c>
      <c r="H32" s="207">
        <v>3.5</v>
      </c>
      <c r="I32" s="207">
        <v>110242</v>
      </c>
      <c r="J32" s="226" t="s">
        <v>328</v>
      </c>
      <c r="K32" s="204">
        <v>72.56</v>
      </c>
      <c r="N32" s="58">
        <v>4.3600000000000003</v>
      </c>
      <c r="O32" s="77">
        <v>1.6368</v>
      </c>
      <c r="P32" s="206">
        <v>7.13</v>
      </c>
      <c r="R32" s="206">
        <v>7.13</v>
      </c>
      <c r="S32" s="206">
        <v>0.87</v>
      </c>
    </row>
    <row r="33" spans="1:19" ht="14.4" x14ac:dyDescent="0.3">
      <c r="A33" s="10" t="s">
        <v>325</v>
      </c>
      <c r="B33" s="10" t="s">
        <v>357</v>
      </c>
      <c r="C33" s="207">
        <v>70028</v>
      </c>
      <c r="D33" s="207" t="s">
        <v>24</v>
      </c>
      <c r="E33" s="207">
        <v>28.49</v>
      </c>
      <c r="F33" s="207">
        <v>30.49</v>
      </c>
      <c r="G33" s="207">
        <v>108</v>
      </c>
      <c r="H33" s="207">
        <v>4.22</v>
      </c>
      <c r="I33" s="207">
        <v>110242</v>
      </c>
      <c r="J33" s="226" t="s">
        <v>328</v>
      </c>
      <c r="K33" s="204">
        <v>96.16</v>
      </c>
      <c r="N33" s="58">
        <v>5.88</v>
      </c>
      <c r="O33" s="77">
        <v>1.6368</v>
      </c>
      <c r="P33" s="206">
        <v>9.6199999999999992</v>
      </c>
      <c r="R33" s="206">
        <v>9.6199999999999992</v>
      </c>
      <c r="S33" s="206">
        <v>1.1399999999999999</v>
      </c>
    </row>
    <row r="34" spans="1:19" ht="14.4" x14ac:dyDescent="0.3">
      <c r="A34" s="10" t="s">
        <v>325</v>
      </c>
      <c r="B34" s="10" t="s">
        <v>358</v>
      </c>
      <c r="C34" s="207">
        <v>70013</v>
      </c>
      <c r="D34" s="207" t="s">
        <v>24</v>
      </c>
      <c r="E34" s="207">
        <v>20.03</v>
      </c>
      <c r="F34" s="207">
        <v>21.78</v>
      </c>
      <c r="G34" s="207">
        <v>72</v>
      </c>
      <c r="H34" s="207">
        <v>4.45</v>
      </c>
      <c r="I34" s="207">
        <v>110242</v>
      </c>
      <c r="J34" s="226" t="s">
        <v>328</v>
      </c>
      <c r="K34" s="204">
        <v>67.75</v>
      </c>
      <c r="N34" s="58">
        <v>3.92</v>
      </c>
      <c r="O34" s="77">
        <v>1.6368</v>
      </c>
      <c r="P34" s="206">
        <v>6.42</v>
      </c>
      <c r="R34" s="206">
        <v>6.42</v>
      </c>
      <c r="S34" s="206">
        <v>1.35</v>
      </c>
    </row>
    <row r="35" spans="1:19" ht="14.4" x14ac:dyDescent="0.3">
      <c r="A35" s="10" t="s">
        <v>325</v>
      </c>
      <c r="B35" s="10" t="s">
        <v>359</v>
      </c>
      <c r="C35" s="207">
        <v>70014</v>
      </c>
      <c r="D35" s="207" t="s">
        <v>24</v>
      </c>
      <c r="E35" s="207">
        <v>20.25</v>
      </c>
      <c r="F35" s="207">
        <v>22</v>
      </c>
      <c r="G35" s="207">
        <v>72</v>
      </c>
      <c r="H35" s="207">
        <v>4.5</v>
      </c>
      <c r="I35" s="207">
        <v>110242</v>
      </c>
      <c r="J35" s="226" t="s">
        <v>328</v>
      </c>
      <c r="K35" s="204">
        <v>70.52</v>
      </c>
      <c r="N35" s="58">
        <v>4.5</v>
      </c>
      <c r="O35" s="77">
        <v>1.6368</v>
      </c>
      <c r="P35" s="206">
        <v>7.37</v>
      </c>
      <c r="R35" s="206">
        <v>7.37</v>
      </c>
      <c r="S35" s="206">
        <v>1.19</v>
      </c>
    </row>
    <row r="36" spans="1:19" ht="14.4" x14ac:dyDescent="0.3">
      <c r="A36" s="10" t="s">
        <v>325</v>
      </c>
      <c r="B36" s="10" t="s">
        <v>360</v>
      </c>
      <c r="C36" s="207">
        <v>70015</v>
      </c>
      <c r="D36" s="207" t="s">
        <v>24</v>
      </c>
      <c r="E36" s="207">
        <v>21.92</v>
      </c>
      <c r="F36" s="207">
        <v>23.67</v>
      </c>
      <c r="G36" s="207">
        <v>72</v>
      </c>
      <c r="H36" s="207">
        <v>4.87</v>
      </c>
      <c r="I36" s="207">
        <v>110242</v>
      </c>
      <c r="J36" s="226" t="s">
        <v>328</v>
      </c>
      <c r="K36" s="204">
        <v>72.61</v>
      </c>
      <c r="N36" s="58">
        <v>4.5</v>
      </c>
      <c r="O36" s="77">
        <v>1.6368</v>
      </c>
      <c r="P36" s="206">
        <v>7.37</v>
      </c>
      <c r="R36" s="206">
        <v>7.37</v>
      </c>
      <c r="S36" s="206">
        <v>1.1200000000000001</v>
      </c>
    </row>
    <row r="37" spans="1:19" ht="14.4" x14ac:dyDescent="0.3">
      <c r="A37" s="10" t="s">
        <v>325</v>
      </c>
      <c r="B37" s="10" t="s">
        <v>361</v>
      </c>
      <c r="C37" s="207">
        <v>70016</v>
      </c>
      <c r="D37" s="207" t="s">
        <v>24</v>
      </c>
      <c r="E37" s="207">
        <v>20.25</v>
      </c>
      <c r="F37" s="207">
        <v>22</v>
      </c>
      <c r="G37" s="207">
        <v>72</v>
      </c>
      <c r="H37" s="207">
        <v>4.5</v>
      </c>
      <c r="I37" s="207">
        <v>110242</v>
      </c>
      <c r="J37" s="226" t="s">
        <v>328</v>
      </c>
      <c r="K37" s="204">
        <v>72.28</v>
      </c>
      <c r="N37" s="58">
        <v>3.92</v>
      </c>
      <c r="O37" s="77">
        <v>1.6368</v>
      </c>
      <c r="P37" s="206">
        <v>6.42</v>
      </c>
      <c r="R37" s="206">
        <v>6.42</v>
      </c>
      <c r="S37" s="206">
        <v>0.87</v>
      </c>
    </row>
    <row r="38" spans="1:19" ht="14.4" x14ac:dyDescent="0.3">
      <c r="A38" s="10" t="s">
        <v>325</v>
      </c>
      <c r="B38" s="10" t="s">
        <v>362</v>
      </c>
      <c r="C38" s="207">
        <v>70018</v>
      </c>
      <c r="D38" s="207" t="s">
        <v>24</v>
      </c>
      <c r="E38" s="207">
        <v>11.25</v>
      </c>
      <c r="F38" s="207">
        <v>13.38</v>
      </c>
      <c r="G38" s="207">
        <v>40</v>
      </c>
      <c r="H38" s="207">
        <v>4.6500000000000004</v>
      </c>
      <c r="I38" s="207">
        <v>110242</v>
      </c>
      <c r="J38" s="226" t="s">
        <v>328</v>
      </c>
      <c r="K38" s="204">
        <v>38.270000000000003</v>
      </c>
      <c r="N38" s="58">
        <v>2.1800000000000002</v>
      </c>
      <c r="O38" s="77">
        <v>1.6368</v>
      </c>
      <c r="P38" s="206">
        <v>3.56</v>
      </c>
      <c r="R38" s="206">
        <v>3.56</v>
      </c>
      <c r="S38" s="206">
        <v>0.13</v>
      </c>
    </row>
    <row r="39" spans="1:19" ht="14.4" x14ac:dyDescent="0.3">
      <c r="A39" s="10" t="s">
        <v>325</v>
      </c>
      <c r="B39" s="10" t="s">
        <v>363</v>
      </c>
      <c r="C39" s="207">
        <v>70019</v>
      </c>
      <c r="D39" s="207" t="s">
        <v>24</v>
      </c>
      <c r="E39" s="207">
        <v>19.8</v>
      </c>
      <c r="F39" s="207">
        <v>21.55</v>
      </c>
      <c r="G39" s="207">
        <v>72</v>
      </c>
      <c r="H39" s="207">
        <v>4.4000000000000004</v>
      </c>
      <c r="I39" s="207">
        <v>110242</v>
      </c>
      <c r="J39" s="226" t="s">
        <v>328</v>
      </c>
      <c r="K39" s="204">
        <v>67.75</v>
      </c>
      <c r="N39" s="58">
        <v>3.92</v>
      </c>
      <c r="O39" s="77">
        <v>1.6368</v>
      </c>
      <c r="P39" s="206">
        <v>6.42</v>
      </c>
      <c r="R39" s="206">
        <v>6.42</v>
      </c>
      <c r="S39" s="206">
        <v>1.35</v>
      </c>
    </row>
    <row r="40" spans="1:19" ht="14.4" x14ac:dyDescent="0.3">
      <c r="A40" s="10" t="s">
        <v>325</v>
      </c>
      <c r="B40" s="10" t="s">
        <v>364</v>
      </c>
      <c r="C40" s="207">
        <v>70513</v>
      </c>
      <c r="D40" s="207" t="s">
        <v>24</v>
      </c>
      <c r="E40" s="207">
        <v>11.5</v>
      </c>
      <c r="F40" s="207">
        <v>13.25</v>
      </c>
      <c r="G40" s="207">
        <v>40</v>
      </c>
      <c r="H40" s="207">
        <v>4.5999999999999996</v>
      </c>
      <c r="I40" s="207">
        <v>110242</v>
      </c>
      <c r="J40" s="226" t="s">
        <v>328</v>
      </c>
      <c r="K40" s="204">
        <v>41.08</v>
      </c>
      <c r="N40" s="58">
        <v>2.1800000000000002</v>
      </c>
      <c r="O40" s="77">
        <v>1.6368</v>
      </c>
      <c r="P40" s="206">
        <v>3.56</v>
      </c>
      <c r="R40" s="206">
        <v>3.56</v>
      </c>
      <c r="S40" s="206" t="s">
        <v>347</v>
      </c>
    </row>
    <row r="41" spans="1:19" ht="14.4" x14ac:dyDescent="0.3">
      <c r="A41" s="10" t="s">
        <v>325</v>
      </c>
      <c r="B41" s="10" t="s">
        <v>365</v>
      </c>
      <c r="C41" s="207">
        <v>10101</v>
      </c>
      <c r="D41" s="207" t="s">
        <v>24</v>
      </c>
      <c r="E41" s="207">
        <v>15.75</v>
      </c>
      <c r="F41" s="207">
        <v>18.260000000000002</v>
      </c>
      <c r="G41" s="207">
        <v>48</v>
      </c>
      <c r="H41" s="207">
        <v>5.25</v>
      </c>
      <c r="I41" s="207">
        <v>110242</v>
      </c>
      <c r="J41" s="226" t="s">
        <v>328</v>
      </c>
      <c r="K41" s="204">
        <v>68.459999999999994</v>
      </c>
      <c r="N41" s="58">
        <v>6</v>
      </c>
      <c r="O41" s="77">
        <v>1.6368</v>
      </c>
      <c r="P41" s="206">
        <v>9.82</v>
      </c>
      <c r="R41" s="206">
        <v>9.82</v>
      </c>
      <c r="S41" s="206">
        <v>2.31</v>
      </c>
    </row>
    <row r="42" spans="1:19" ht="14.4" x14ac:dyDescent="0.3">
      <c r="A42" s="10" t="s">
        <v>325</v>
      </c>
      <c r="B42" s="10" t="s">
        <v>366</v>
      </c>
      <c r="C42" s="207">
        <v>10102</v>
      </c>
      <c r="D42" s="207" t="s">
        <v>24</v>
      </c>
      <c r="E42" s="207">
        <v>16.739999999999998</v>
      </c>
      <c r="F42" s="207">
        <v>19.25</v>
      </c>
      <c r="G42" s="207">
        <v>48</v>
      </c>
      <c r="H42" s="207">
        <v>5.58</v>
      </c>
      <c r="I42" s="207">
        <v>110242</v>
      </c>
      <c r="J42" s="226" t="s">
        <v>328</v>
      </c>
      <c r="K42" s="204">
        <v>71.69</v>
      </c>
      <c r="N42" s="58">
        <v>4.4400000000000004</v>
      </c>
      <c r="O42" s="77">
        <v>1.6368</v>
      </c>
      <c r="P42" s="206">
        <v>7.27</v>
      </c>
      <c r="R42" s="206">
        <v>7.27</v>
      </c>
      <c r="S42" s="206">
        <v>0.98</v>
      </c>
    </row>
    <row r="43" spans="1:19" ht="14.4" x14ac:dyDescent="0.3">
      <c r="A43" s="10" t="s">
        <v>325</v>
      </c>
      <c r="B43" s="10" t="s">
        <v>367</v>
      </c>
      <c r="C43" s="207">
        <v>10202</v>
      </c>
      <c r="D43" s="207" t="s">
        <v>24</v>
      </c>
      <c r="E43" s="207">
        <v>12.63</v>
      </c>
      <c r="F43" s="207">
        <v>15.64</v>
      </c>
      <c r="G43" s="207">
        <v>48</v>
      </c>
      <c r="H43" s="207">
        <v>4.21</v>
      </c>
      <c r="I43" s="207">
        <v>110242</v>
      </c>
      <c r="J43" s="226" t="s">
        <v>328</v>
      </c>
      <c r="K43" s="204">
        <v>72.69</v>
      </c>
      <c r="N43" s="58">
        <v>2.23</v>
      </c>
      <c r="O43" s="77">
        <v>1.6368</v>
      </c>
      <c r="P43" s="206">
        <v>3.64</v>
      </c>
      <c r="R43" s="206">
        <v>3.64</v>
      </c>
      <c r="S43" s="206">
        <v>1.1299999999999999</v>
      </c>
    </row>
    <row r="44" spans="1:19" ht="14.4" x14ac:dyDescent="0.3">
      <c r="A44" s="10" t="s">
        <v>325</v>
      </c>
      <c r="B44" s="10" t="s">
        <v>368</v>
      </c>
      <c r="C44" s="207">
        <v>10206</v>
      </c>
      <c r="D44" s="207" t="s">
        <v>24</v>
      </c>
      <c r="E44" s="207">
        <v>13.23</v>
      </c>
      <c r="F44" s="207">
        <v>16.239999999999998</v>
      </c>
      <c r="G44" s="207">
        <v>48</v>
      </c>
      <c r="H44" s="207">
        <v>4.41</v>
      </c>
      <c r="I44" s="207">
        <v>110242</v>
      </c>
      <c r="J44" s="226" t="s">
        <v>328</v>
      </c>
      <c r="K44" s="204">
        <v>69.27</v>
      </c>
      <c r="N44" s="58">
        <v>2.23</v>
      </c>
      <c r="O44" s="77">
        <v>1.6368</v>
      </c>
      <c r="P44" s="206">
        <v>3.64</v>
      </c>
      <c r="R44" s="206">
        <v>3.64</v>
      </c>
      <c r="S44" s="206">
        <v>1.1299999999999999</v>
      </c>
    </row>
    <row r="45" spans="1:19" ht="14.4" x14ac:dyDescent="0.3">
      <c r="A45" s="10" t="s">
        <v>325</v>
      </c>
      <c r="B45" s="10" t="s">
        <v>369</v>
      </c>
      <c r="C45" s="207">
        <v>15002</v>
      </c>
      <c r="D45" s="207" t="s">
        <v>24</v>
      </c>
      <c r="E45" s="207">
        <v>31.05</v>
      </c>
      <c r="F45" s="207">
        <v>32.799999999999997</v>
      </c>
      <c r="G45" s="207">
        <v>48</v>
      </c>
      <c r="H45" s="207">
        <v>10.35</v>
      </c>
      <c r="I45" s="207">
        <v>110242</v>
      </c>
      <c r="J45" s="226" t="s">
        <v>328</v>
      </c>
      <c r="K45" s="204">
        <v>80.7</v>
      </c>
      <c r="N45" s="58">
        <v>2.25</v>
      </c>
      <c r="O45" s="77">
        <v>1.6368</v>
      </c>
      <c r="P45" s="206">
        <v>3.68</v>
      </c>
      <c r="R45" s="206">
        <v>3.68</v>
      </c>
      <c r="S45" s="206" t="s">
        <v>347</v>
      </c>
    </row>
    <row r="46" spans="1:19" ht="14.4" x14ac:dyDescent="0.3">
      <c r="A46" s="10" t="s">
        <v>325</v>
      </c>
      <c r="B46" s="10" t="s">
        <v>370</v>
      </c>
      <c r="C46" s="207">
        <v>15006</v>
      </c>
      <c r="D46" s="207" t="s">
        <v>24</v>
      </c>
      <c r="E46" s="207">
        <v>23.79</v>
      </c>
      <c r="F46" s="207">
        <v>25.54</v>
      </c>
      <c r="G46" s="207">
        <v>48</v>
      </c>
      <c r="H46" s="207">
        <v>7.93</v>
      </c>
      <c r="I46" s="207">
        <v>110242</v>
      </c>
      <c r="J46" s="226" t="s">
        <v>328</v>
      </c>
      <c r="K46" s="204">
        <v>75.650000000000006</v>
      </c>
      <c r="N46" s="58">
        <v>3</v>
      </c>
      <c r="O46" s="77">
        <v>1.6368</v>
      </c>
      <c r="P46" s="206">
        <v>4.91</v>
      </c>
      <c r="R46" s="206">
        <v>4.91</v>
      </c>
      <c r="S46" s="206" t="s">
        <v>347</v>
      </c>
    </row>
    <row r="47" spans="1:19" ht="14.4" x14ac:dyDescent="0.3">
      <c r="A47" s="10" t="s">
        <v>325</v>
      </c>
      <c r="B47" s="10" t="s">
        <v>371</v>
      </c>
      <c r="C47" s="207">
        <v>10172</v>
      </c>
      <c r="D47" s="207" t="s">
        <v>24</v>
      </c>
      <c r="E47" s="207">
        <v>17.7</v>
      </c>
      <c r="F47" s="207">
        <v>19.45</v>
      </c>
      <c r="G47" s="207">
        <v>96</v>
      </c>
      <c r="H47" s="207">
        <v>2.95</v>
      </c>
      <c r="I47" s="207">
        <v>110242</v>
      </c>
      <c r="J47" s="226" t="s">
        <v>328</v>
      </c>
      <c r="K47" s="204">
        <v>109.88</v>
      </c>
      <c r="N47" s="58">
        <v>7.2</v>
      </c>
      <c r="O47" s="77">
        <v>1.6368</v>
      </c>
      <c r="P47" s="206">
        <v>11.78</v>
      </c>
      <c r="R47" s="206">
        <v>11.78</v>
      </c>
      <c r="S47" s="206" t="s">
        <v>347</v>
      </c>
    </row>
    <row r="48" spans="1:19" ht="14.4" x14ac:dyDescent="0.3">
      <c r="A48" s="10" t="s">
        <v>325</v>
      </c>
      <c r="B48" s="10" t="s">
        <v>372</v>
      </c>
      <c r="C48" s="207">
        <v>10176</v>
      </c>
      <c r="D48" s="207" t="s">
        <v>24</v>
      </c>
      <c r="E48" s="207">
        <v>17.7</v>
      </c>
      <c r="F48" s="207">
        <v>19.45</v>
      </c>
      <c r="G48" s="207">
        <v>96</v>
      </c>
      <c r="H48" s="207">
        <v>2.95</v>
      </c>
      <c r="I48" s="207">
        <v>110242</v>
      </c>
      <c r="J48" s="226" t="s">
        <v>328</v>
      </c>
      <c r="K48" s="204">
        <v>109.88</v>
      </c>
      <c r="N48" s="58">
        <v>7.2</v>
      </c>
      <c r="O48" s="77">
        <v>1.6368</v>
      </c>
      <c r="P48" s="206">
        <v>11.78</v>
      </c>
      <c r="R48" s="206">
        <v>11.78</v>
      </c>
      <c r="S48" s="206" t="s">
        <v>347</v>
      </c>
    </row>
  </sheetData>
  <protectedRanges>
    <protectedRange password="8F60" sqref="S6" name="Calculations_40"/>
  </protectedRanges>
  <conditionalFormatting sqref="C4:C6">
    <cfRule type="duplicateValues" dxfId="304" priority="3"/>
  </conditionalFormatting>
  <conditionalFormatting sqref="D4:D6">
    <cfRule type="duplicateValues" dxfId="303" priority="4"/>
  </conditionalFormatting>
  <conditionalFormatting sqref="D1:D3">
    <cfRule type="duplicateValues" dxfId="302" priority="1"/>
  </conditionalFormatting>
  <conditionalFormatting sqref="E1:E3">
    <cfRule type="duplicateValues" dxfId="301" priority="2"/>
  </conditionalFormatting>
  <pageMargins left="0.7" right="0.7" top="0.75" bottom="0.75" header="0.3" footer="0.3"/>
  <legacy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tabColor rgb="FF002060"/>
  </sheetPr>
  <dimension ref="A1:V11"/>
  <sheetViews>
    <sheetView zoomScale="75" zoomScaleNormal="75"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21.33203125" style="10" bestFit="1" customWidth="1"/>
    <col min="2" max="2" width="26.33203125" style="10" customWidth="1"/>
    <col min="3" max="3" width="34.88671875" style="10" bestFit="1" customWidth="1"/>
    <col min="4" max="4" width="11.5546875" style="784" bestFit="1" customWidth="1"/>
    <col min="5" max="6" width="10.109375" style="784" bestFit="1" customWidth="1"/>
    <col min="7" max="7" width="8.44140625" style="784" bestFit="1" customWidth="1"/>
    <col min="8" max="8" width="8.33203125" style="784" bestFit="1" customWidth="1"/>
    <col min="9" max="9" width="11.6640625" style="784" bestFit="1" customWidth="1"/>
    <col min="10" max="10" width="42.5546875" style="784" bestFit="1" customWidth="1"/>
    <col min="11" max="11" width="20.6640625" style="784" customWidth="1"/>
    <col min="12" max="12" width="20.6640625" style="784" bestFit="1" customWidth="1"/>
    <col min="13" max="13" width="20.6640625" style="784" customWidth="1"/>
    <col min="14" max="14" width="14.88671875" style="58" bestFit="1" customWidth="1"/>
    <col min="15" max="16" width="8.5546875" style="783" bestFit="1" customWidth="1"/>
    <col min="17" max="17" width="5.6640625" style="59" customWidth="1"/>
    <col min="18" max="18" width="19" style="783" bestFit="1" customWidth="1"/>
    <col min="19" max="19" width="15.5546875" style="783" bestFit="1" customWidth="1"/>
    <col min="20" max="20" width="6.5546875" style="784" bestFit="1" customWidth="1"/>
    <col min="21" max="16384" width="9.33203125" style="10"/>
  </cols>
  <sheetData>
    <row r="1" spans="1:22" s="3" customFormat="1" x14ac:dyDescent="0.3">
      <c r="A1" s="1"/>
      <c r="B1" s="2" t="s">
        <v>42</v>
      </c>
      <c r="C1" s="2"/>
      <c r="D1" s="2"/>
      <c r="E1" s="26"/>
      <c r="F1" s="26"/>
      <c r="G1" s="26"/>
      <c r="H1" s="26"/>
      <c r="I1" s="26"/>
      <c r="J1" s="26"/>
      <c r="K1" s="26"/>
      <c r="L1" s="26"/>
      <c r="M1" s="26"/>
      <c r="N1" s="27"/>
      <c r="O1" s="28"/>
      <c r="P1" s="28"/>
      <c r="Q1" s="29"/>
      <c r="R1" s="30"/>
      <c r="S1" s="31"/>
      <c r="T1" s="32"/>
    </row>
    <row r="2" spans="1:22" s="3" customFormat="1" x14ac:dyDescent="0.3">
      <c r="A2" s="4"/>
      <c r="B2" s="5" t="s">
        <v>41</v>
      </c>
      <c r="C2" s="5"/>
      <c r="D2" s="5"/>
      <c r="E2" s="785"/>
      <c r="F2" s="786"/>
      <c r="G2" s="786"/>
      <c r="H2" s="786"/>
      <c r="I2" s="786"/>
      <c r="J2" s="786"/>
      <c r="K2" s="786"/>
      <c r="L2" s="786"/>
      <c r="M2" s="786"/>
      <c r="N2" s="35"/>
      <c r="O2" s="36"/>
      <c r="P2" s="36"/>
      <c r="Q2" s="37"/>
      <c r="R2" s="38"/>
      <c r="S2" s="39"/>
      <c r="T2" s="40"/>
    </row>
    <row r="3" spans="1:22" s="3" customFormat="1" x14ac:dyDescent="0.3">
      <c r="A3" s="4"/>
      <c r="B3" s="6" t="s">
        <v>0</v>
      </c>
      <c r="C3" s="6"/>
      <c r="D3" s="6"/>
      <c r="E3" s="41"/>
      <c r="F3" s="42"/>
      <c r="G3" s="42"/>
      <c r="H3" s="42"/>
      <c r="I3" s="42"/>
      <c r="J3" s="42"/>
      <c r="K3" s="42"/>
      <c r="L3" s="42"/>
      <c r="M3" s="42"/>
      <c r="N3" s="43"/>
      <c r="O3" s="44"/>
      <c r="P3" s="44"/>
      <c r="Q3" s="45"/>
      <c r="R3" s="46"/>
      <c r="S3" s="39"/>
      <c r="T3" s="40"/>
    </row>
    <row r="4" spans="1:22" s="3" customFormat="1" ht="14.4" thickBot="1" x14ac:dyDescent="0.35">
      <c r="A4" s="4"/>
      <c r="B4" s="6"/>
      <c r="C4" s="6" t="s">
        <v>2893</v>
      </c>
      <c r="D4" s="41"/>
      <c r="E4" s="42"/>
      <c r="F4" s="42"/>
      <c r="G4" s="42"/>
      <c r="H4" s="42"/>
      <c r="I4" s="42"/>
      <c r="J4" s="42"/>
      <c r="K4" s="42"/>
      <c r="L4" s="42"/>
      <c r="M4" s="42"/>
      <c r="N4" s="43"/>
      <c r="O4" s="44"/>
      <c r="P4" s="44"/>
      <c r="Q4" s="45"/>
      <c r="R4" s="46"/>
      <c r="S4" s="39"/>
      <c r="T4" s="40"/>
    </row>
    <row r="5" spans="1:22"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2" ht="69.599999999999994" thickBot="1" x14ac:dyDescent="0.35">
      <c r="A6" s="11" t="s">
        <v>3</v>
      </c>
      <c r="B6" s="12" t="s">
        <v>8</v>
      </c>
      <c r="C6" s="13" t="s">
        <v>18</v>
      </c>
      <c r="D6" s="14" t="s">
        <v>9</v>
      </c>
      <c r="E6" s="14" t="s">
        <v>5</v>
      </c>
      <c r="F6" s="14" t="s">
        <v>20</v>
      </c>
      <c r="G6" s="12" t="s">
        <v>38</v>
      </c>
      <c r="H6" s="14" t="s">
        <v>39</v>
      </c>
      <c r="I6" s="17" t="s">
        <v>10</v>
      </c>
      <c r="J6" s="14" t="s">
        <v>11</v>
      </c>
      <c r="K6" s="15" t="s">
        <v>2894</v>
      </c>
      <c r="L6" s="16" t="s">
        <v>30</v>
      </c>
      <c r="M6" s="15" t="s">
        <v>31</v>
      </c>
      <c r="N6" s="24" t="s">
        <v>28</v>
      </c>
      <c r="O6" s="20" t="s">
        <v>12</v>
      </c>
      <c r="P6" s="20" t="s">
        <v>13</v>
      </c>
      <c r="Q6" s="19"/>
      <c r="R6" s="20" t="s">
        <v>16</v>
      </c>
      <c r="S6" s="22" t="s">
        <v>17</v>
      </c>
      <c r="T6" s="15" t="s">
        <v>7</v>
      </c>
    </row>
    <row r="7" spans="1:22" x14ac:dyDescent="0.3">
      <c r="A7" s="10" t="s">
        <v>2895</v>
      </c>
      <c r="B7" s="10" t="s">
        <v>2896</v>
      </c>
      <c r="C7" s="10">
        <v>130220</v>
      </c>
      <c r="D7" s="784" t="s">
        <v>24</v>
      </c>
      <c r="E7" s="784">
        <v>12.5</v>
      </c>
      <c r="G7" s="784">
        <v>100</v>
      </c>
      <c r="H7" s="784">
        <v>2</v>
      </c>
      <c r="I7" s="784">
        <v>110149</v>
      </c>
      <c r="J7" s="784" t="s">
        <v>2387</v>
      </c>
      <c r="K7" s="783">
        <v>18.760000000000002</v>
      </c>
      <c r="L7" s="783"/>
      <c r="M7" s="783"/>
      <c r="N7" s="58">
        <v>19.23</v>
      </c>
      <c r="O7" s="783">
        <v>0.3</v>
      </c>
      <c r="P7" s="783">
        <v>5.78</v>
      </c>
      <c r="R7" s="783">
        <v>5.78</v>
      </c>
      <c r="S7" s="783">
        <v>0</v>
      </c>
      <c r="V7" s="794"/>
    </row>
    <row r="8" spans="1:22" x14ac:dyDescent="0.3">
      <c r="A8" s="10" t="s">
        <v>2895</v>
      </c>
      <c r="B8" s="10" t="s">
        <v>2897</v>
      </c>
      <c r="C8" s="10">
        <v>130222</v>
      </c>
      <c r="D8" s="784" t="s">
        <v>24</v>
      </c>
      <c r="E8" s="784">
        <v>25</v>
      </c>
      <c r="G8" s="784">
        <v>200</v>
      </c>
      <c r="H8" s="784">
        <v>2</v>
      </c>
      <c r="I8" s="784">
        <v>110149</v>
      </c>
      <c r="J8" s="784" t="s">
        <v>2387</v>
      </c>
      <c r="K8" s="783">
        <v>37.520000000000003</v>
      </c>
      <c r="L8" s="783"/>
      <c r="M8" s="783"/>
      <c r="N8" s="58">
        <v>38.46</v>
      </c>
      <c r="O8" s="783">
        <v>0.30070000000000002</v>
      </c>
      <c r="P8" s="783">
        <v>11.56</v>
      </c>
      <c r="R8" s="783">
        <v>11.56</v>
      </c>
      <c r="S8" s="783">
        <v>0</v>
      </c>
      <c r="V8" s="794"/>
    </row>
    <row r="9" spans="1:22" x14ac:dyDescent="0.3">
      <c r="A9" s="10" t="s">
        <v>2895</v>
      </c>
      <c r="B9" s="10" t="s">
        <v>2898</v>
      </c>
      <c r="C9" s="10">
        <v>130224</v>
      </c>
      <c r="D9" s="784" t="s">
        <v>799</v>
      </c>
      <c r="E9" s="784">
        <v>25</v>
      </c>
      <c r="G9" s="784">
        <v>100</v>
      </c>
      <c r="H9" s="784">
        <v>4</v>
      </c>
      <c r="I9" s="784">
        <v>110149</v>
      </c>
      <c r="J9" s="784" t="s">
        <v>2387</v>
      </c>
      <c r="K9" s="783">
        <v>37.520000000000003</v>
      </c>
      <c r="N9" s="58">
        <v>38.46</v>
      </c>
      <c r="O9" s="783">
        <v>0.3</v>
      </c>
      <c r="P9" s="783">
        <v>11.56</v>
      </c>
      <c r="R9" s="783">
        <v>11.56</v>
      </c>
      <c r="V9" s="794"/>
    </row>
    <row r="10" spans="1:22" x14ac:dyDescent="0.3">
      <c r="A10" s="10" t="s">
        <v>2895</v>
      </c>
      <c r="B10" s="10" t="s">
        <v>2899</v>
      </c>
      <c r="C10" s="10">
        <v>130227</v>
      </c>
      <c r="D10" s="784" t="s">
        <v>24</v>
      </c>
      <c r="E10" s="784">
        <v>12</v>
      </c>
      <c r="G10" s="784">
        <v>192</v>
      </c>
      <c r="H10" s="784">
        <v>1</v>
      </c>
      <c r="I10" s="784">
        <v>110149</v>
      </c>
      <c r="J10" s="784" t="s">
        <v>2387</v>
      </c>
      <c r="K10" s="783">
        <v>18.25</v>
      </c>
      <c r="N10" s="58">
        <v>18.46</v>
      </c>
      <c r="O10" s="783">
        <v>0.3</v>
      </c>
      <c r="P10" s="783">
        <v>5.55</v>
      </c>
      <c r="R10" s="783">
        <v>5.55</v>
      </c>
      <c r="V10" s="794"/>
    </row>
    <row r="11" spans="1:22" x14ac:dyDescent="0.3">
      <c r="A11" s="10" t="s">
        <v>2895</v>
      </c>
      <c r="B11" s="10" t="s">
        <v>2900</v>
      </c>
      <c r="C11" s="10">
        <v>130228</v>
      </c>
      <c r="D11" s="784" t="s">
        <v>24</v>
      </c>
      <c r="E11" s="784">
        <v>18.75</v>
      </c>
      <c r="G11" s="784">
        <v>100</v>
      </c>
      <c r="H11" s="784">
        <v>3</v>
      </c>
      <c r="I11" s="784">
        <v>110149</v>
      </c>
      <c r="J11" s="784" t="s">
        <v>2387</v>
      </c>
      <c r="K11" s="783">
        <v>28.15</v>
      </c>
      <c r="N11" s="58">
        <v>28.85</v>
      </c>
      <c r="O11" s="783">
        <v>0.3</v>
      </c>
      <c r="P11" s="783">
        <v>8.68</v>
      </c>
      <c r="R11" s="783">
        <v>8.68</v>
      </c>
      <c r="V11" s="794"/>
    </row>
  </sheetData>
  <protectedRanges>
    <protectedRange password="8F60" sqref="S6" name="Calculations_40"/>
  </protectedRanges>
  <conditionalFormatting sqref="C4:C6">
    <cfRule type="duplicateValues" dxfId="51" priority="3"/>
  </conditionalFormatting>
  <conditionalFormatting sqref="D4:D6">
    <cfRule type="duplicateValues" dxfId="50" priority="4"/>
  </conditionalFormatting>
  <conditionalFormatting sqref="D1:D3">
    <cfRule type="duplicateValues" dxfId="49" priority="1"/>
  </conditionalFormatting>
  <conditionalFormatting sqref="E1:E3">
    <cfRule type="duplicateValues" dxfId="48" priority="2"/>
  </conditionalFormatting>
  <pageMargins left="0.7" right="0.7" top="0.75" bottom="0.75" header="0.3" footer="0.3"/>
  <pageSetup orientation="portrait" horizontalDpi="4294967293" verticalDpi="4294967293"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tabColor rgb="FF7030A0"/>
  </sheetPr>
  <dimension ref="A1:AA11"/>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7.44140625" style="10" bestFit="1" customWidth="1"/>
    <col min="2" max="2" width="20.88671875" style="10" customWidth="1"/>
    <col min="3" max="3" width="13.33203125" style="10" bestFit="1" customWidth="1"/>
    <col min="4" max="4" width="13" style="10" customWidth="1"/>
    <col min="5" max="5" width="9.33203125" style="784"/>
    <col min="6" max="6" width="10.44140625" style="784" customWidth="1"/>
    <col min="7" max="7" width="12" style="784" customWidth="1"/>
    <col min="8" max="10" width="9.33203125" style="784"/>
    <col min="11" max="11" width="33.109375" style="784" bestFit="1" customWidth="1"/>
    <col min="12" max="12" width="12" style="784" customWidth="1"/>
    <col min="13" max="14" width="9.33203125" style="783"/>
    <col min="15" max="15" width="3.6640625" style="59" customWidth="1"/>
    <col min="16" max="16" width="17.6640625" style="783" customWidth="1"/>
    <col min="17" max="18" width="19.33203125" style="783" customWidth="1"/>
    <col min="19" max="19" width="14" style="784" customWidth="1"/>
    <col min="20" max="22" width="9.33203125" style="784"/>
    <col min="23" max="23" width="21.5546875" style="783" customWidth="1"/>
    <col min="24" max="24" width="22.33203125" style="783" customWidth="1"/>
    <col min="25" max="25" width="22.6640625" style="783" customWidth="1"/>
    <col min="26" max="26" width="12.5546875" style="783" customWidth="1"/>
    <col min="27" max="27" width="9.33203125" style="784"/>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785"/>
      <c r="F2" s="786"/>
      <c r="G2" s="786"/>
      <c r="H2" s="786"/>
      <c r="I2" s="786"/>
      <c r="J2" s="786"/>
      <c r="K2" s="786"/>
      <c r="L2" s="786"/>
      <c r="M2" s="36"/>
      <c r="N2" s="36"/>
      <c r="O2" s="37"/>
      <c r="P2" s="36"/>
      <c r="Q2" s="38"/>
      <c r="R2" s="38"/>
      <c r="S2" s="786"/>
      <c r="T2" s="785"/>
      <c r="U2" s="786"/>
      <c r="V2" s="786"/>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t="s">
        <v>2893</v>
      </c>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782"/>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2895</v>
      </c>
      <c r="B7" s="10" t="s">
        <v>2896</v>
      </c>
      <c r="C7" s="10" t="s">
        <v>2382</v>
      </c>
      <c r="D7" s="10">
        <v>130220</v>
      </c>
      <c r="E7" s="784" t="s">
        <v>24</v>
      </c>
      <c r="F7" s="784">
        <v>12.5</v>
      </c>
      <c r="H7" s="784">
        <v>100</v>
      </c>
      <c r="I7" s="784">
        <v>2</v>
      </c>
      <c r="J7" s="784">
        <v>110149</v>
      </c>
      <c r="K7" s="784" t="s">
        <v>2387</v>
      </c>
      <c r="L7" s="60">
        <v>19.23</v>
      </c>
      <c r="M7" s="783">
        <v>0.3</v>
      </c>
      <c r="N7" s="783">
        <v>5.78</v>
      </c>
      <c r="P7" s="783">
        <v>12.98</v>
      </c>
      <c r="S7" s="784">
        <v>130101</v>
      </c>
      <c r="T7" s="784" t="s">
        <v>799</v>
      </c>
      <c r="U7" s="784">
        <v>100</v>
      </c>
      <c r="V7" s="784">
        <v>2</v>
      </c>
      <c r="W7" s="783">
        <v>18.760000000000002</v>
      </c>
    </row>
    <row r="8" spans="1:27" x14ac:dyDescent="0.3">
      <c r="A8" s="10" t="s">
        <v>2895</v>
      </c>
      <c r="B8" s="10" t="s">
        <v>2897</v>
      </c>
      <c r="C8" s="10" t="s">
        <v>2382</v>
      </c>
      <c r="D8" s="10">
        <v>130222</v>
      </c>
      <c r="E8" s="784" t="s">
        <v>24</v>
      </c>
      <c r="F8" s="784">
        <v>25</v>
      </c>
      <c r="H8" s="784">
        <v>200</v>
      </c>
      <c r="I8" s="784">
        <v>2</v>
      </c>
      <c r="J8" s="784">
        <v>110149</v>
      </c>
      <c r="K8" s="784" t="s">
        <v>2387</v>
      </c>
      <c r="L8" s="784">
        <v>38.46</v>
      </c>
      <c r="M8" s="783">
        <v>0.3</v>
      </c>
      <c r="N8" s="783">
        <v>11.56</v>
      </c>
      <c r="P8" s="783">
        <v>25.96</v>
      </c>
      <c r="S8" s="784">
        <v>130082</v>
      </c>
      <c r="T8" s="784" t="s">
        <v>799</v>
      </c>
      <c r="U8" s="784">
        <v>200</v>
      </c>
      <c r="V8" s="784">
        <v>2</v>
      </c>
      <c r="W8" s="783">
        <v>37.520000000000003</v>
      </c>
    </row>
    <row r="9" spans="1:27" x14ac:dyDescent="0.3">
      <c r="A9" s="10" t="s">
        <v>2895</v>
      </c>
      <c r="B9" s="10" t="s">
        <v>2898</v>
      </c>
      <c r="C9" s="10" t="s">
        <v>2382</v>
      </c>
      <c r="D9" s="10">
        <v>130224</v>
      </c>
      <c r="E9" s="784" t="s">
        <v>24</v>
      </c>
      <c r="F9" s="784">
        <v>25</v>
      </c>
      <c r="H9" s="784">
        <v>100</v>
      </c>
      <c r="I9" s="784">
        <v>4</v>
      </c>
      <c r="J9" s="784">
        <v>110149</v>
      </c>
      <c r="K9" s="784" t="s">
        <v>2387</v>
      </c>
      <c r="L9" s="60">
        <v>38.46</v>
      </c>
      <c r="M9" s="783">
        <v>0.3</v>
      </c>
      <c r="N9" s="783">
        <v>11.56</v>
      </c>
      <c r="P9" s="783">
        <v>25.96</v>
      </c>
      <c r="S9" s="784">
        <v>130090</v>
      </c>
      <c r="T9" s="784" t="s">
        <v>799</v>
      </c>
      <c r="U9" s="784">
        <v>100</v>
      </c>
      <c r="V9" s="784">
        <v>4</v>
      </c>
      <c r="W9" s="783">
        <v>37.520000000000003</v>
      </c>
    </row>
    <row r="10" spans="1:27" x14ac:dyDescent="0.3">
      <c r="A10" s="10" t="s">
        <v>2895</v>
      </c>
      <c r="B10" s="10" t="s">
        <v>2899</v>
      </c>
      <c r="C10" s="10" t="s">
        <v>2382</v>
      </c>
      <c r="D10" s="10">
        <v>130227</v>
      </c>
      <c r="E10" s="784" t="s">
        <v>24</v>
      </c>
      <c r="F10" s="784">
        <v>12</v>
      </c>
      <c r="H10" s="784">
        <v>192</v>
      </c>
      <c r="I10" s="784">
        <v>1</v>
      </c>
      <c r="J10" s="784">
        <v>110149</v>
      </c>
      <c r="K10" s="784" t="s">
        <v>2387</v>
      </c>
      <c r="L10" s="784">
        <v>18.46</v>
      </c>
      <c r="M10" s="783">
        <v>0.3</v>
      </c>
      <c r="N10" s="783">
        <v>5.55</v>
      </c>
      <c r="P10" s="783">
        <v>12.7</v>
      </c>
      <c r="S10" s="784">
        <v>130087</v>
      </c>
      <c r="T10" s="784" t="s">
        <v>799</v>
      </c>
      <c r="U10" s="784">
        <v>192</v>
      </c>
      <c r="V10" s="784">
        <v>1</v>
      </c>
      <c r="W10" s="783">
        <v>18.25</v>
      </c>
    </row>
    <row r="11" spans="1:27" x14ac:dyDescent="0.3">
      <c r="A11" s="10" t="s">
        <v>2895</v>
      </c>
      <c r="B11" s="10" t="s">
        <v>2900</v>
      </c>
      <c r="C11" s="10" t="s">
        <v>2382</v>
      </c>
      <c r="D11" s="10">
        <v>130228</v>
      </c>
      <c r="E11" s="784" t="s">
        <v>24</v>
      </c>
      <c r="F11" s="784">
        <v>18.75</v>
      </c>
      <c r="H11" s="784">
        <v>100</v>
      </c>
      <c r="I11" s="784">
        <v>3</v>
      </c>
      <c r="J11" s="784">
        <v>110149</v>
      </c>
      <c r="K11" s="784" t="s">
        <v>2387</v>
      </c>
      <c r="L11" s="784">
        <v>28.85</v>
      </c>
      <c r="M11" s="783">
        <v>0.3</v>
      </c>
      <c r="N11" s="783">
        <v>8.68</v>
      </c>
      <c r="P11" s="783">
        <v>19.47</v>
      </c>
      <c r="S11" s="784">
        <v>130300</v>
      </c>
      <c r="T11" s="784" t="s">
        <v>799</v>
      </c>
      <c r="U11" s="784">
        <v>100</v>
      </c>
      <c r="V11" s="784">
        <v>3</v>
      </c>
      <c r="W11" s="783">
        <v>28.15</v>
      </c>
    </row>
  </sheetData>
  <protectedRanges>
    <protectedRange password="8F60" sqref="Z6" name="Calculations_40"/>
  </protectedRanges>
  <mergeCells count="1">
    <mergeCell ref="P5:Q5"/>
  </mergeCells>
  <conditionalFormatting sqref="D1:D6">
    <cfRule type="duplicateValues" dxfId="47" priority="2"/>
  </conditionalFormatting>
  <conditionalFormatting sqref="T6">
    <cfRule type="duplicateValues" dxfId="46" priority="1"/>
  </conditionalFormatting>
  <conditionalFormatting sqref="E1:E6">
    <cfRule type="duplicateValues" dxfId="45" priority="3"/>
  </conditionalFormatting>
  <conditionalFormatting sqref="T1:T5 S1:S6">
    <cfRule type="duplicateValues" dxfId="44" priority="4"/>
  </conditionalFormatting>
  <pageMargins left="0.7" right="0.7" top="0.75" bottom="0.75" header="0.3" footer="0.3"/>
  <legacy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tabColor rgb="FFC00000"/>
  </sheetPr>
  <dimension ref="A1:AA74"/>
  <sheetViews>
    <sheetView zoomScaleNormal="100" zoomScaleSheetLayoutView="30"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33203125" style="10"/>
    <col min="2" max="2" width="17.6640625" style="10" customWidth="1"/>
    <col min="3" max="3" width="13.33203125" style="10" bestFit="1" customWidth="1"/>
    <col min="4" max="4" width="13" style="10" customWidth="1"/>
    <col min="5" max="5" width="9.33203125" style="784"/>
    <col min="6" max="6" width="10.44140625" style="784" customWidth="1"/>
    <col min="7" max="7" width="12" style="784" customWidth="1"/>
    <col min="8" max="10" width="9.33203125" style="784"/>
    <col min="11" max="11" width="22" style="784" bestFit="1" customWidth="1"/>
    <col min="12" max="12" width="12" style="784" customWidth="1"/>
    <col min="13" max="14" width="9.33203125" style="783"/>
    <col min="15" max="15" width="3.6640625" style="59" customWidth="1"/>
    <col min="16" max="16" width="17.6640625" style="783" customWidth="1"/>
    <col min="17" max="18" width="19.33203125" style="783" customWidth="1"/>
    <col min="19" max="19" width="14" style="784" customWidth="1"/>
    <col min="20" max="22" width="9.33203125" style="784"/>
    <col min="23" max="23" width="21.5546875" style="783" customWidth="1"/>
    <col min="24" max="24" width="22.33203125" style="783" customWidth="1"/>
    <col min="25" max="25" width="22.6640625" style="783" customWidth="1"/>
    <col min="26" max="26" width="12.5546875" style="783" customWidth="1"/>
    <col min="27" max="27" width="9.33203125" style="784"/>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785"/>
      <c r="F2" s="786"/>
      <c r="G2" s="786"/>
      <c r="H2" s="786"/>
      <c r="I2" s="786"/>
      <c r="J2" s="786"/>
      <c r="K2" s="786"/>
      <c r="L2" s="786"/>
      <c r="M2" s="36"/>
      <c r="N2" s="36"/>
      <c r="O2" s="37"/>
      <c r="P2" s="36"/>
      <c r="Q2" s="38"/>
      <c r="R2" s="38"/>
      <c r="S2" s="786"/>
      <c r="T2" s="785"/>
      <c r="U2" s="786"/>
      <c r="V2" s="786"/>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782"/>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31.2" x14ac:dyDescent="0.3">
      <c r="A7" s="795" t="s">
        <v>2901</v>
      </c>
      <c r="B7" s="796" t="s">
        <v>2902</v>
      </c>
      <c r="C7" s="128" t="s">
        <v>2903</v>
      </c>
      <c r="D7" s="797" t="s">
        <v>2904</v>
      </c>
      <c r="E7" s="797" t="s">
        <v>24</v>
      </c>
      <c r="F7" s="798">
        <v>15.75</v>
      </c>
      <c r="G7" s="799">
        <f>SUM(F7+2)</f>
        <v>17.75</v>
      </c>
      <c r="H7" s="800">
        <v>36</v>
      </c>
      <c r="I7" s="800">
        <v>7</v>
      </c>
      <c r="J7" s="801">
        <v>100022</v>
      </c>
      <c r="K7" s="802" t="s">
        <v>2905</v>
      </c>
      <c r="L7" s="803">
        <v>4.5</v>
      </c>
      <c r="M7" s="804">
        <v>1.6629</v>
      </c>
      <c r="N7" s="804">
        <v>7.48</v>
      </c>
      <c r="O7" s="364"/>
      <c r="P7" s="804">
        <v>38.520000000000003</v>
      </c>
      <c r="Q7" s="804"/>
      <c r="R7" s="804"/>
      <c r="S7" s="797" t="s">
        <v>2904</v>
      </c>
      <c r="T7" s="797" t="s">
        <v>24</v>
      </c>
      <c r="U7" s="800">
        <v>36</v>
      </c>
      <c r="V7" s="800">
        <v>7</v>
      </c>
      <c r="W7" s="805">
        <v>46</v>
      </c>
      <c r="X7" s="292"/>
      <c r="Y7" s="292"/>
      <c r="Z7" s="292"/>
      <c r="AA7" s="129"/>
    </row>
    <row r="8" spans="1:27" ht="46.8" x14ac:dyDescent="0.3">
      <c r="A8" s="795" t="s">
        <v>2901</v>
      </c>
      <c r="B8" s="796" t="s">
        <v>2906</v>
      </c>
      <c r="C8" s="128" t="s">
        <v>2903</v>
      </c>
      <c r="D8" s="797" t="s">
        <v>2907</v>
      </c>
      <c r="E8" s="797" t="s">
        <v>24</v>
      </c>
      <c r="F8" s="798">
        <v>12.6</v>
      </c>
      <c r="G8" s="799">
        <f t="shared" ref="G8:G23" si="0">SUM(F8+2)</f>
        <v>14.6</v>
      </c>
      <c r="H8" s="800">
        <v>32</v>
      </c>
      <c r="I8" s="800">
        <v>6.3</v>
      </c>
      <c r="J8" s="801">
        <v>100022</v>
      </c>
      <c r="K8" s="802" t="s">
        <v>2905</v>
      </c>
      <c r="L8" s="803">
        <v>4</v>
      </c>
      <c r="M8" s="804">
        <v>1.6629</v>
      </c>
      <c r="N8" s="804">
        <v>6.65</v>
      </c>
      <c r="O8" s="364"/>
      <c r="P8" s="804">
        <v>30.08</v>
      </c>
      <c r="Q8" s="804"/>
      <c r="R8" s="804"/>
      <c r="S8" s="797" t="s">
        <v>2907</v>
      </c>
      <c r="T8" s="797" t="s">
        <v>24</v>
      </c>
      <c r="U8" s="800">
        <v>32</v>
      </c>
      <c r="V8" s="800">
        <v>6.3</v>
      </c>
      <c r="W8" s="805">
        <v>37.68</v>
      </c>
      <c r="X8" s="292"/>
      <c r="Y8" s="292"/>
      <c r="Z8" s="292"/>
      <c r="AA8" s="129"/>
    </row>
    <row r="9" spans="1:27" ht="31.2" x14ac:dyDescent="0.3">
      <c r="A9" s="795" t="s">
        <v>2901</v>
      </c>
      <c r="B9" s="796" t="s">
        <v>2908</v>
      </c>
      <c r="C9" s="385" t="s">
        <v>2106</v>
      </c>
      <c r="D9" s="797" t="s">
        <v>2909</v>
      </c>
      <c r="E9" s="797" t="s">
        <v>24</v>
      </c>
      <c r="F9" s="798">
        <v>15.75</v>
      </c>
      <c r="G9" s="799">
        <f t="shared" si="0"/>
        <v>17.75</v>
      </c>
      <c r="H9" s="800">
        <v>72</v>
      </c>
      <c r="I9" s="800">
        <v>3.5</v>
      </c>
      <c r="J9" s="801">
        <v>100022</v>
      </c>
      <c r="K9" s="802" t="s">
        <v>2905</v>
      </c>
      <c r="L9" s="803">
        <v>4.5</v>
      </c>
      <c r="M9" s="804">
        <v>1.6629</v>
      </c>
      <c r="N9" s="804">
        <v>7.48</v>
      </c>
      <c r="O9" s="364"/>
      <c r="P9" s="804">
        <v>31.17</v>
      </c>
      <c r="Q9" s="804"/>
      <c r="R9" s="804"/>
      <c r="S9" s="797" t="s">
        <v>2909</v>
      </c>
      <c r="T9" s="797" t="s">
        <v>24</v>
      </c>
      <c r="U9" s="800">
        <v>72</v>
      </c>
      <c r="V9" s="800">
        <v>3.5</v>
      </c>
      <c r="W9" s="805">
        <v>38.65</v>
      </c>
      <c r="X9" s="292"/>
      <c r="Y9" s="292"/>
      <c r="Z9" s="292"/>
      <c r="AA9" s="129"/>
    </row>
    <row r="10" spans="1:27" ht="31.2" x14ac:dyDescent="0.3">
      <c r="A10" s="795" t="s">
        <v>2901</v>
      </c>
      <c r="B10" s="796" t="s">
        <v>2910</v>
      </c>
      <c r="C10" s="385" t="s">
        <v>2106</v>
      </c>
      <c r="D10" s="797" t="s">
        <v>2911</v>
      </c>
      <c r="E10" s="797" t="s">
        <v>24</v>
      </c>
      <c r="F10" s="798">
        <v>15.75</v>
      </c>
      <c r="G10" s="799">
        <f t="shared" si="0"/>
        <v>17.75</v>
      </c>
      <c r="H10" s="800">
        <v>72</v>
      </c>
      <c r="I10" s="800">
        <v>3.5</v>
      </c>
      <c r="J10" s="801">
        <v>100022</v>
      </c>
      <c r="K10" s="802" t="s">
        <v>2905</v>
      </c>
      <c r="L10" s="803">
        <v>4.5</v>
      </c>
      <c r="M10" s="804">
        <v>1.6629</v>
      </c>
      <c r="N10" s="804">
        <v>7.48</v>
      </c>
      <c r="O10" s="364"/>
      <c r="P10" s="804">
        <v>33.840000000000003</v>
      </c>
      <c r="Q10" s="804"/>
      <c r="R10" s="804"/>
      <c r="S10" s="797" t="s">
        <v>2911</v>
      </c>
      <c r="T10" s="797" t="s">
        <v>24</v>
      </c>
      <c r="U10" s="800">
        <v>72</v>
      </c>
      <c r="V10" s="800">
        <v>3.5</v>
      </c>
      <c r="W10" s="805">
        <v>41.32</v>
      </c>
      <c r="X10" s="292"/>
      <c r="Y10" s="292"/>
      <c r="Z10" s="292"/>
      <c r="AA10" s="129"/>
    </row>
    <row r="11" spans="1:27" ht="46.8" x14ac:dyDescent="0.3">
      <c r="A11" s="795" t="s">
        <v>2901</v>
      </c>
      <c r="B11" s="796" t="s">
        <v>2912</v>
      </c>
      <c r="C11" s="385" t="s">
        <v>2106</v>
      </c>
      <c r="D11" s="797" t="s">
        <v>2913</v>
      </c>
      <c r="E11" s="797" t="s">
        <v>24</v>
      </c>
      <c r="F11" s="798">
        <v>23.58</v>
      </c>
      <c r="G11" s="799">
        <f t="shared" si="0"/>
        <v>25.58</v>
      </c>
      <c r="H11" s="800">
        <v>72</v>
      </c>
      <c r="I11" s="800">
        <v>5.24</v>
      </c>
      <c r="J11" s="801">
        <v>100022</v>
      </c>
      <c r="K11" s="802" t="s">
        <v>2905</v>
      </c>
      <c r="L11" s="803">
        <v>8.1</v>
      </c>
      <c r="M11" s="804">
        <v>1.6629</v>
      </c>
      <c r="N11" s="804">
        <v>13.47</v>
      </c>
      <c r="O11" s="364"/>
      <c r="P11" s="804">
        <v>47.16</v>
      </c>
      <c r="Q11" s="804"/>
      <c r="R11" s="804"/>
      <c r="S11" s="797" t="s">
        <v>2913</v>
      </c>
      <c r="T11" s="797" t="s">
        <v>24</v>
      </c>
      <c r="U11" s="800">
        <v>72</v>
      </c>
      <c r="V11" s="800">
        <v>5.24</v>
      </c>
      <c r="W11" s="805">
        <v>60.63</v>
      </c>
      <c r="X11" s="292"/>
      <c r="Y11" s="292"/>
      <c r="Z11" s="292"/>
      <c r="AA11" s="129"/>
    </row>
    <row r="12" spans="1:27" ht="46.8" x14ac:dyDescent="0.3">
      <c r="A12" s="795" t="s">
        <v>2901</v>
      </c>
      <c r="B12" s="796" t="s">
        <v>2914</v>
      </c>
      <c r="C12" s="385" t="s">
        <v>2106</v>
      </c>
      <c r="D12" s="797" t="s">
        <v>2915</v>
      </c>
      <c r="E12" s="797" t="s">
        <v>24</v>
      </c>
      <c r="F12" s="798">
        <v>23.58</v>
      </c>
      <c r="G12" s="799">
        <f t="shared" si="0"/>
        <v>25.58</v>
      </c>
      <c r="H12" s="800">
        <v>72</v>
      </c>
      <c r="I12" s="800">
        <v>5.24</v>
      </c>
      <c r="J12" s="801">
        <v>100022</v>
      </c>
      <c r="K12" s="802" t="s">
        <v>2905</v>
      </c>
      <c r="L12" s="803">
        <v>8.1</v>
      </c>
      <c r="M12" s="804">
        <v>1.6629</v>
      </c>
      <c r="N12" s="804">
        <v>13.47</v>
      </c>
      <c r="O12" s="364"/>
      <c r="P12" s="804">
        <v>51.84</v>
      </c>
      <c r="Q12" s="804"/>
      <c r="R12" s="804"/>
      <c r="S12" s="797" t="s">
        <v>2915</v>
      </c>
      <c r="T12" s="797" t="s">
        <v>24</v>
      </c>
      <c r="U12" s="800">
        <v>72</v>
      </c>
      <c r="V12" s="800">
        <v>5.24</v>
      </c>
      <c r="W12" s="805">
        <v>65.31</v>
      </c>
      <c r="X12" s="292"/>
      <c r="Y12" s="292"/>
      <c r="Z12" s="292"/>
      <c r="AA12" s="129"/>
    </row>
    <row r="13" spans="1:27" ht="46.8" x14ac:dyDescent="0.3">
      <c r="A13" s="795" t="s">
        <v>2901</v>
      </c>
      <c r="B13" s="796" t="s">
        <v>2916</v>
      </c>
      <c r="C13" s="385" t="s">
        <v>2106</v>
      </c>
      <c r="D13" s="797" t="s">
        <v>2917</v>
      </c>
      <c r="E13" s="797" t="s">
        <v>24</v>
      </c>
      <c r="F13" s="798">
        <v>32.19</v>
      </c>
      <c r="G13" s="799">
        <f t="shared" si="0"/>
        <v>34.19</v>
      </c>
      <c r="H13" s="800">
        <v>100</v>
      </c>
      <c r="I13" s="800">
        <v>5.15</v>
      </c>
      <c r="J13" s="801">
        <v>100022</v>
      </c>
      <c r="K13" s="802" t="s">
        <v>2905</v>
      </c>
      <c r="L13" s="803">
        <v>12.5</v>
      </c>
      <c r="M13" s="804">
        <v>1.6629</v>
      </c>
      <c r="N13" s="804">
        <v>20.79</v>
      </c>
      <c r="O13" s="364"/>
      <c r="P13" s="804">
        <v>44.9</v>
      </c>
      <c r="Q13" s="804"/>
      <c r="R13" s="804"/>
      <c r="S13" s="797" t="s">
        <v>2917</v>
      </c>
      <c r="T13" s="797" t="s">
        <v>24</v>
      </c>
      <c r="U13" s="800">
        <v>100</v>
      </c>
      <c r="V13" s="800">
        <v>5.15</v>
      </c>
      <c r="W13" s="805">
        <v>65.69</v>
      </c>
      <c r="X13" s="292"/>
      <c r="Y13" s="292"/>
      <c r="Z13" s="292"/>
      <c r="AA13" s="129"/>
    </row>
    <row r="14" spans="1:27" ht="62.4" x14ac:dyDescent="0.3">
      <c r="A14" s="795" t="s">
        <v>2901</v>
      </c>
      <c r="B14" s="796" t="s">
        <v>2918</v>
      </c>
      <c r="C14" s="385" t="s">
        <v>2919</v>
      </c>
      <c r="D14" s="797" t="s">
        <v>2920</v>
      </c>
      <c r="E14" s="797" t="s">
        <v>24</v>
      </c>
      <c r="F14" s="798">
        <v>15.31</v>
      </c>
      <c r="G14" s="799">
        <f t="shared" si="0"/>
        <v>17.310000000000002</v>
      </c>
      <c r="H14" s="800">
        <v>70</v>
      </c>
      <c r="I14" s="800">
        <v>3.5</v>
      </c>
      <c r="J14" s="801">
        <v>100022</v>
      </c>
      <c r="K14" s="802" t="s">
        <v>2905</v>
      </c>
      <c r="L14" s="803">
        <v>3.5</v>
      </c>
      <c r="M14" s="804">
        <v>1.6629</v>
      </c>
      <c r="N14" s="804">
        <v>5.82</v>
      </c>
      <c r="O14" s="364"/>
      <c r="P14" s="804">
        <v>32.76</v>
      </c>
      <c r="Q14" s="804"/>
      <c r="R14" s="804"/>
      <c r="S14" s="797" t="s">
        <v>2920</v>
      </c>
      <c r="T14" s="797" t="s">
        <v>24</v>
      </c>
      <c r="U14" s="800">
        <v>70</v>
      </c>
      <c r="V14" s="800">
        <v>3.5</v>
      </c>
      <c r="W14" s="805">
        <v>38.58</v>
      </c>
      <c r="X14" s="292"/>
      <c r="Y14" s="292"/>
      <c r="Z14" s="292"/>
      <c r="AA14" s="129"/>
    </row>
    <row r="15" spans="1:27" ht="46.8" x14ac:dyDescent="0.3">
      <c r="A15" s="795" t="s">
        <v>2901</v>
      </c>
      <c r="B15" s="796" t="s">
        <v>2921</v>
      </c>
      <c r="C15" s="385" t="s">
        <v>2919</v>
      </c>
      <c r="D15" s="797" t="s">
        <v>2922</v>
      </c>
      <c r="E15" s="797" t="s">
        <v>24</v>
      </c>
      <c r="F15" s="798">
        <v>19.41</v>
      </c>
      <c r="G15" s="799">
        <f t="shared" si="0"/>
        <v>21.41</v>
      </c>
      <c r="H15" s="800">
        <v>54</v>
      </c>
      <c r="I15" s="800">
        <v>5.75</v>
      </c>
      <c r="J15" s="801">
        <v>100022</v>
      </c>
      <c r="K15" s="802" t="s">
        <v>2905</v>
      </c>
      <c r="L15" s="803">
        <v>1.0228999999999999</v>
      </c>
      <c r="M15" s="804">
        <v>1.6629</v>
      </c>
      <c r="N15" s="804">
        <v>1.7</v>
      </c>
      <c r="O15" s="364"/>
      <c r="P15" s="804">
        <v>36.72</v>
      </c>
      <c r="Q15" s="804"/>
      <c r="R15" s="804"/>
      <c r="S15" s="797" t="s">
        <v>2922</v>
      </c>
      <c r="T15" s="797" t="s">
        <v>24</v>
      </c>
      <c r="U15" s="800">
        <v>54</v>
      </c>
      <c r="V15" s="800">
        <v>5.75</v>
      </c>
      <c r="W15" s="805">
        <v>38.42</v>
      </c>
      <c r="X15" s="292"/>
      <c r="Y15" s="292"/>
      <c r="Z15" s="292"/>
      <c r="AA15" s="129"/>
    </row>
    <row r="16" spans="1:27" ht="46.8" x14ac:dyDescent="0.3">
      <c r="A16" s="795" t="s">
        <v>2901</v>
      </c>
      <c r="B16" s="796" t="s">
        <v>2923</v>
      </c>
      <c r="C16" s="385" t="s">
        <v>2919</v>
      </c>
      <c r="D16" s="797" t="s">
        <v>2924</v>
      </c>
      <c r="E16" s="797" t="s">
        <v>24</v>
      </c>
      <c r="F16" s="798">
        <v>19.41</v>
      </c>
      <c r="G16" s="799">
        <f t="shared" si="0"/>
        <v>21.41</v>
      </c>
      <c r="H16" s="800">
        <v>54</v>
      </c>
      <c r="I16" s="800">
        <v>5.75</v>
      </c>
      <c r="J16" s="801">
        <v>100022</v>
      </c>
      <c r="K16" s="802" t="s">
        <v>2905</v>
      </c>
      <c r="L16" s="803">
        <v>1.0228999999999999</v>
      </c>
      <c r="M16" s="804">
        <v>1.6629</v>
      </c>
      <c r="N16" s="804">
        <v>1.7</v>
      </c>
      <c r="O16" s="364"/>
      <c r="P16" s="804">
        <v>38.07</v>
      </c>
      <c r="Q16" s="804"/>
      <c r="R16" s="804"/>
      <c r="S16" s="797" t="s">
        <v>2924</v>
      </c>
      <c r="T16" s="797" t="s">
        <v>24</v>
      </c>
      <c r="U16" s="800">
        <v>54</v>
      </c>
      <c r="V16" s="800">
        <v>5.75</v>
      </c>
      <c r="W16" s="805">
        <v>39.770000000000003</v>
      </c>
      <c r="X16" s="292"/>
      <c r="Y16" s="292"/>
      <c r="Z16" s="292"/>
      <c r="AA16" s="129"/>
    </row>
    <row r="17" spans="1:27" ht="46.8" x14ac:dyDescent="0.3">
      <c r="A17" s="795" t="s">
        <v>2901</v>
      </c>
      <c r="B17" s="796" t="s">
        <v>2925</v>
      </c>
      <c r="C17" s="385" t="s">
        <v>2919</v>
      </c>
      <c r="D17" s="797" t="s">
        <v>2926</v>
      </c>
      <c r="E17" s="797" t="s">
        <v>24</v>
      </c>
      <c r="F17" s="798">
        <v>19.41</v>
      </c>
      <c r="G17" s="799">
        <f t="shared" si="0"/>
        <v>21.41</v>
      </c>
      <c r="H17" s="800">
        <v>54</v>
      </c>
      <c r="I17" s="800">
        <v>5.75</v>
      </c>
      <c r="J17" s="801">
        <v>100022</v>
      </c>
      <c r="K17" s="802" t="s">
        <v>2905</v>
      </c>
      <c r="L17" s="803">
        <v>2.3573</v>
      </c>
      <c r="M17" s="804">
        <v>1.6629</v>
      </c>
      <c r="N17" s="804">
        <v>3.92</v>
      </c>
      <c r="O17" s="364"/>
      <c r="P17" s="804">
        <v>36.99</v>
      </c>
      <c r="Q17" s="804"/>
      <c r="R17" s="804"/>
      <c r="S17" s="797" t="s">
        <v>2926</v>
      </c>
      <c r="T17" s="797" t="s">
        <v>24</v>
      </c>
      <c r="U17" s="800">
        <v>54</v>
      </c>
      <c r="V17" s="800">
        <v>5.75</v>
      </c>
      <c r="W17" s="805">
        <v>40.909999999999997</v>
      </c>
      <c r="X17" s="292"/>
      <c r="Y17" s="292"/>
      <c r="Z17" s="292"/>
      <c r="AA17" s="129"/>
    </row>
    <row r="18" spans="1:27" ht="46.8" x14ac:dyDescent="0.3">
      <c r="A18" s="795" t="s">
        <v>2901</v>
      </c>
      <c r="B18" s="796" t="s">
        <v>2927</v>
      </c>
      <c r="C18" s="385" t="s">
        <v>2919</v>
      </c>
      <c r="D18" s="797" t="s">
        <v>2928</v>
      </c>
      <c r="E18" s="797" t="s">
        <v>24</v>
      </c>
      <c r="F18" s="798">
        <v>19.41</v>
      </c>
      <c r="G18" s="799">
        <f t="shared" si="0"/>
        <v>21.41</v>
      </c>
      <c r="H18" s="800">
        <v>54</v>
      </c>
      <c r="I18" s="800">
        <v>5.75</v>
      </c>
      <c r="J18" s="801">
        <v>100022</v>
      </c>
      <c r="K18" s="802" t="s">
        <v>2905</v>
      </c>
      <c r="L18" s="803">
        <v>2.3573</v>
      </c>
      <c r="M18" s="804">
        <v>1.6629</v>
      </c>
      <c r="N18" s="804">
        <v>3.92</v>
      </c>
      <c r="O18" s="364"/>
      <c r="P18" s="804">
        <v>38.340000000000003</v>
      </c>
      <c r="Q18" s="804"/>
      <c r="R18" s="804"/>
      <c r="S18" s="797" t="s">
        <v>2928</v>
      </c>
      <c r="T18" s="797" t="s">
        <v>24</v>
      </c>
      <c r="U18" s="800">
        <v>54</v>
      </c>
      <c r="V18" s="800">
        <v>5.75</v>
      </c>
      <c r="W18" s="805">
        <v>42.26</v>
      </c>
      <c r="X18" s="292"/>
      <c r="Y18" s="292"/>
      <c r="Z18" s="292"/>
      <c r="AA18" s="129"/>
    </row>
    <row r="19" spans="1:27" ht="31.2" x14ac:dyDescent="0.3">
      <c r="A19" s="795" t="s">
        <v>2901</v>
      </c>
      <c r="B19" s="806" t="s">
        <v>2929</v>
      </c>
      <c r="C19" s="385" t="s">
        <v>2106</v>
      </c>
      <c r="D19" s="807" t="s">
        <v>2930</v>
      </c>
      <c r="E19" s="797" t="s">
        <v>24</v>
      </c>
      <c r="F19" s="808">
        <v>15.08</v>
      </c>
      <c r="G19" s="799">
        <f t="shared" si="0"/>
        <v>17.079999999999998</v>
      </c>
      <c r="H19" s="809">
        <v>90</v>
      </c>
      <c r="I19" s="809">
        <v>2.68</v>
      </c>
      <c r="J19" s="801">
        <v>100022</v>
      </c>
      <c r="K19" s="802" t="s">
        <v>2905</v>
      </c>
      <c r="L19" s="803">
        <v>4.8899999999999997</v>
      </c>
      <c r="M19" s="804">
        <v>1.6629</v>
      </c>
      <c r="N19" s="804">
        <v>8.1300000000000008</v>
      </c>
      <c r="O19" s="364"/>
      <c r="P19" s="804">
        <v>38.520000000000003</v>
      </c>
      <c r="Q19" s="804"/>
      <c r="R19" s="804"/>
      <c r="S19" s="807" t="s">
        <v>2930</v>
      </c>
      <c r="T19" s="797" t="s">
        <v>24</v>
      </c>
      <c r="U19" s="809">
        <v>90</v>
      </c>
      <c r="V19" s="809">
        <v>2.68</v>
      </c>
      <c r="W19" s="805">
        <v>47.31</v>
      </c>
      <c r="X19" s="292"/>
      <c r="Y19" s="292"/>
      <c r="Z19" s="292"/>
      <c r="AA19" s="129"/>
    </row>
    <row r="20" spans="1:27" ht="31.2" x14ac:dyDescent="0.3">
      <c r="A20" s="795" t="s">
        <v>2901</v>
      </c>
      <c r="B20" s="806" t="s">
        <v>2931</v>
      </c>
      <c r="C20" s="385" t="s">
        <v>2106</v>
      </c>
      <c r="D20" s="797" t="s">
        <v>2932</v>
      </c>
      <c r="E20" s="797" t="s">
        <v>24</v>
      </c>
      <c r="F20" s="808">
        <v>15.08</v>
      </c>
      <c r="G20" s="799">
        <f t="shared" si="0"/>
        <v>17.079999999999998</v>
      </c>
      <c r="H20" s="809">
        <v>90</v>
      </c>
      <c r="I20" s="809">
        <v>2.68</v>
      </c>
      <c r="J20" s="801">
        <v>100022</v>
      </c>
      <c r="K20" s="802" t="s">
        <v>2905</v>
      </c>
      <c r="L20" s="803">
        <v>4.8899999999999997</v>
      </c>
      <c r="M20" s="804">
        <v>1.6629</v>
      </c>
      <c r="N20" s="804">
        <v>8.1300000000000008</v>
      </c>
      <c r="O20" s="364"/>
      <c r="P20" s="804">
        <v>40.5</v>
      </c>
      <c r="Q20" s="804"/>
      <c r="R20" s="804"/>
      <c r="S20" s="797" t="s">
        <v>2932</v>
      </c>
      <c r="T20" s="797" t="s">
        <v>24</v>
      </c>
      <c r="U20" s="809">
        <v>90</v>
      </c>
      <c r="V20" s="809">
        <v>2.68</v>
      </c>
      <c r="W20" s="805">
        <v>49.29</v>
      </c>
      <c r="X20" s="292"/>
      <c r="Y20" s="292"/>
      <c r="Z20" s="292"/>
      <c r="AA20" s="129"/>
    </row>
    <row r="21" spans="1:27" ht="31.2" x14ac:dyDescent="0.3">
      <c r="A21" s="795" t="s">
        <v>2901</v>
      </c>
      <c r="B21" s="796" t="s">
        <v>2933</v>
      </c>
      <c r="C21" s="385" t="s">
        <v>2106</v>
      </c>
      <c r="D21" s="797" t="s">
        <v>2934</v>
      </c>
      <c r="E21" s="797" t="s">
        <v>24</v>
      </c>
      <c r="F21" s="798">
        <v>14.91</v>
      </c>
      <c r="G21" s="799">
        <f t="shared" si="0"/>
        <v>16.91</v>
      </c>
      <c r="H21" s="809">
        <v>90</v>
      </c>
      <c r="I21" s="809">
        <v>2.65</v>
      </c>
      <c r="J21" s="801">
        <v>100022</v>
      </c>
      <c r="K21" s="802" t="s">
        <v>2905</v>
      </c>
      <c r="L21" s="803">
        <v>5.63</v>
      </c>
      <c r="M21" s="804">
        <v>1.6629</v>
      </c>
      <c r="N21" s="804">
        <v>9.36</v>
      </c>
      <c r="O21" s="364"/>
      <c r="P21" s="804">
        <v>34.47</v>
      </c>
      <c r="Q21" s="804"/>
      <c r="R21" s="804"/>
      <c r="S21" s="797" t="s">
        <v>2934</v>
      </c>
      <c r="T21" s="797" t="s">
        <v>24</v>
      </c>
      <c r="U21" s="809">
        <v>90</v>
      </c>
      <c r="V21" s="809">
        <v>2.65</v>
      </c>
      <c r="W21" s="805">
        <v>44.49</v>
      </c>
      <c r="X21" s="292"/>
      <c r="Y21" s="292"/>
      <c r="Z21" s="292"/>
      <c r="AA21" s="129"/>
    </row>
    <row r="22" spans="1:27" ht="31.2" x14ac:dyDescent="0.3">
      <c r="A22" s="795" t="s">
        <v>2901</v>
      </c>
      <c r="B22" s="796" t="s">
        <v>2935</v>
      </c>
      <c r="C22" s="385" t="s">
        <v>2106</v>
      </c>
      <c r="D22" s="807" t="s">
        <v>2936</v>
      </c>
      <c r="E22" s="797" t="s">
        <v>24</v>
      </c>
      <c r="F22" s="798">
        <v>14.91</v>
      </c>
      <c r="G22" s="799">
        <f t="shared" si="0"/>
        <v>16.91</v>
      </c>
      <c r="H22" s="809">
        <v>90</v>
      </c>
      <c r="I22" s="809">
        <v>2.65</v>
      </c>
      <c r="J22" s="801">
        <v>100022</v>
      </c>
      <c r="K22" s="802" t="s">
        <v>2905</v>
      </c>
      <c r="L22" s="803">
        <v>5.63</v>
      </c>
      <c r="M22" s="804">
        <v>1.6629</v>
      </c>
      <c r="N22" s="804">
        <v>9.36</v>
      </c>
      <c r="O22" s="364"/>
      <c r="P22" s="804">
        <v>37.35</v>
      </c>
      <c r="Q22" s="804"/>
      <c r="R22" s="804"/>
      <c r="S22" s="807" t="s">
        <v>2936</v>
      </c>
      <c r="T22" s="797" t="s">
        <v>24</v>
      </c>
      <c r="U22" s="809">
        <v>90</v>
      </c>
      <c r="V22" s="809">
        <v>2.65</v>
      </c>
      <c r="W22" s="805">
        <v>47.37</v>
      </c>
      <c r="X22" s="292"/>
      <c r="Y22" s="292"/>
      <c r="Z22" s="292"/>
      <c r="AA22" s="129"/>
    </row>
    <row r="23" spans="1:27" ht="46.8" x14ac:dyDescent="0.3">
      <c r="A23" s="795" t="s">
        <v>2901</v>
      </c>
      <c r="B23" s="806" t="s">
        <v>2937</v>
      </c>
      <c r="C23" s="385" t="s">
        <v>2919</v>
      </c>
      <c r="D23" s="807" t="s">
        <v>2938</v>
      </c>
      <c r="E23" s="797" t="s">
        <v>24</v>
      </c>
      <c r="F23" s="810">
        <v>24.47</v>
      </c>
      <c r="G23" s="799">
        <f t="shared" si="0"/>
        <v>26.47</v>
      </c>
      <c r="H23" s="809">
        <v>54</v>
      </c>
      <c r="I23" s="809">
        <v>7.25</v>
      </c>
      <c r="J23" s="801">
        <v>100022</v>
      </c>
      <c r="K23" s="802" t="s">
        <v>2905</v>
      </c>
      <c r="L23" s="803">
        <v>4.22</v>
      </c>
      <c r="M23" s="804">
        <v>1.6629</v>
      </c>
      <c r="N23" s="804">
        <v>7.02</v>
      </c>
      <c r="O23" s="364"/>
      <c r="P23" s="804">
        <v>36.99</v>
      </c>
      <c r="Q23" s="804"/>
      <c r="R23" s="804"/>
      <c r="S23" s="807" t="s">
        <v>2938</v>
      </c>
      <c r="T23" s="797" t="s">
        <v>24</v>
      </c>
      <c r="U23" s="809">
        <v>54</v>
      </c>
      <c r="V23" s="809">
        <v>7.25</v>
      </c>
      <c r="W23" s="805">
        <v>44.01</v>
      </c>
      <c r="X23" s="292"/>
      <c r="Y23" s="292"/>
      <c r="Z23" s="292"/>
      <c r="AA23" s="129"/>
    </row>
    <row r="24" spans="1:27" ht="46.8" x14ac:dyDescent="0.3">
      <c r="A24" s="795" t="s">
        <v>2901</v>
      </c>
      <c r="B24" s="806" t="s">
        <v>2939</v>
      </c>
      <c r="C24" s="385" t="s">
        <v>2919</v>
      </c>
      <c r="D24" s="807" t="s">
        <v>2940</v>
      </c>
      <c r="E24" s="797" t="s">
        <v>24</v>
      </c>
      <c r="F24" s="811">
        <v>19.41</v>
      </c>
      <c r="G24" s="799">
        <f>SUM(F24+2)</f>
        <v>21.41</v>
      </c>
      <c r="H24" s="812">
        <v>54</v>
      </c>
      <c r="I24" s="809">
        <v>5.75</v>
      </c>
      <c r="J24" s="801">
        <v>100022</v>
      </c>
      <c r="K24" s="802" t="s">
        <v>2905</v>
      </c>
      <c r="L24" s="803">
        <v>4.22</v>
      </c>
      <c r="M24" s="804">
        <v>1.6629</v>
      </c>
      <c r="N24" s="804">
        <v>7.02</v>
      </c>
      <c r="O24" s="364"/>
      <c r="P24" s="804">
        <v>30.24</v>
      </c>
      <c r="Q24" s="804"/>
      <c r="R24" s="804"/>
      <c r="S24" s="807" t="s">
        <v>2940</v>
      </c>
      <c r="T24" s="797" t="s">
        <v>24</v>
      </c>
      <c r="U24" s="812">
        <v>54</v>
      </c>
      <c r="V24" s="809">
        <v>5.75</v>
      </c>
      <c r="W24" s="805">
        <v>37.26</v>
      </c>
      <c r="X24" s="292"/>
      <c r="Y24" s="292"/>
      <c r="Z24" s="292"/>
      <c r="AA24" s="129"/>
    </row>
    <row r="25" spans="1:27" ht="46.8" x14ac:dyDescent="0.3">
      <c r="A25" s="795" t="s">
        <v>2901</v>
      </c>
      <c r="B25" s="806" t="s">
        <v>2937</v>
      </c>
      <c r="C25" s="385" t="s">
        <v>2919</v>
      </c>
      <c r="D25" s="807" t="s">
        <v>2941</v>
      </c>
      <c r="E25" s="797" t="s">
        <v>24</v>
      </c>
      <c r="F25" s="811">
        <v>19.41</v>
      </c>
      <c r="G25" s="799">
        <f>SUM(F25+2)</f>
        <v>21.41</v>
      </c>
      <c r="H25" s="812">
        <v>54</v>
      </c>
      <c r="I25" s="809">
        <v>5.75</v>
      </c>
      <c r="J25" s="801">
        <v>100022</v>
      </c>
      <c r="K25" s="802" t="s">
        <v>2905</v>
      </c>
      <c r="L25" s="803">
        <v>4.22</v>
      </c>
      <c r="M25" s="804">
        <v>1.6629</v>
      </c>
      <c r="N25" s="804">
        <v>7.02</v>
      </c>
      <c r="O25" s="364"/>
      <c r="P25" s="804">
        <v>32.020000000000003</v>
      </c>
      <c r="Q25" s="804"/>
      <c r="R25" s="804"/>
      <c r="S25" s="807" t="s">
        <v>2941</v>
      </c>
      <c r="T25" s="797" t="s">
        <v>24</v>
      </c>
      <c r="U25" s="812">
        <v>54</v>
      </c>
      <c r="V25" s="809">
        <v>5.75</v>
      </c>
      <c r="W25" s="805">
        <v>39.04</v>
      </c>
      <c r="X25" s="292"/>
      <c r="Y25" s="292"/>
      <c r="Z25" s="292"/>
      <c r="AA25" s="129"/>
    </row>
    <row r="26" spans="1:27" ht="46.8" x14ac:dyDescent="0.3">
      <c r="A26" s="795" t="s">
        <v>2901</v>
      </c>
      <c r="B26" s="806" t="s">
        <v>2942</v>
      </c>
      <c r="C26" s="385" t="s">
        <v>2943</v>
      </c>
      <c r="D26" s="807" t="s">
        <v>2944</v>
      </c>
      <c r="E26" s="797" t="s">
        <v>24</v>
      </c>
      <c r="F26" s="813">
        <v>12.5</v>
      </c>
      <c r="G26" s="799">
        <f>SUM(F26+2)</f>
        <v>14.5</v>
      </c>
      <c r="H26" s="809">
        <v>80</v>
      </c>
      <c r="I26" s="809">
        <v>2.5</v>
      </c>
      <c r="J26" s="801">
        <v>100022</v>
      </c>
      <c r="K26" s="802" t="s">
        <v>2905</v>
      </c>
      <c r="L26" s="803">
        <v>3.5</v>
      </c>
      <c r="M26" s="804">
        <v>1.6629</v>
      </c>
      <c r="N26" s="804">
        <v>5.82</v>
      </c>
      <c r="O26" s="364"/>
      <c r="P26" s="804">
        <v>34.4</v>
      </c>
      <c r="Q26" s="804"/>
      <c r="R26" s="804"/>
      <c r="S26" s="807" t="s">
        <v>2944</v>
      </c>
      <c r="T26" s="797" t="s">
        <v>24</v>
      </c>
      <c r="U26" s="809">
        <v>80</v>
      </c>
      <c r="V26" s="809">
        <v>2.5</v>
      </c>
      <c r="W26" s="805">
        <v>40.22</v>
      </c>
      <c r="X26" s="292"/>
      <c r="Y26" s="292"/>
      <c r="Z26" s="292"/>
      <c r="AA26" s="129"/>
    </row>
    <row r="27" spans="1:27" ht="46.8" x14ac:dyDescent="0.3">
      <c r="A27" s="795" t="s">
        <v>2901</v>
      </c>
      <c r="B27" s="806" t="s">
        <v>2945</v>
      </c>
      <c r="C27" s="385" t="s">
        <v>2943</v>
      </c>
      <c r="D27" s="807" t="s">
        <v>2946</v>
      </c>
      <c r="E27" s="797" t="s">
        <v>24</v>
      </c>
      <c r="F27" s="813">
        <v>12.5</v>
      </c>
      <c r="G27" s="799">
        <f>SUM(F27+2)</f>
        <v>14.5</v>
      </c>
      <c r="H27" s="809">
        <v>80</v>
      </c>
      <c r="I27" s="809">
        <v>2.5</v>
      </c>
      <c r="J27" s="801">
        <v>100022</v>
      </c>
      <c r="K27" s="802" t="s">
        <v>2905</v>
      </c>
      <c r="L27" s="803">
        <v>3.5</v>
      </c>
      <c r="M27" s="804">
        <v>1.6629</v>
      </c>
      <c r="N27" s="804">
        <v>5.82</v>
      </c>
      <c r="O27" s="364"/>
      <c r="P27" s="804">
        <v>35.68</v>
      </c>
      <c r="Q27" s="804"/>
      <c r="R27" s="804"/>
      <c r="S27" s="807" t="s">
        <v>2946</v>
      </c>
      <c r="T27" s="797" t="s">
        <v>24</v>
      </c>
      <c r="U27" s="809">
        <v>80</v>
      </c>
      <c r="V27" s="809">
        <v>2.5</v>
      </c>
      <c r="W27" s="805">
        <v>41.5</v>
      </c>
      <c r="X27" s="292"/>
      <c r="Y27" s="292"/>
      <c r="Z27" s="292"/>
      <c r="AA27" s="129"/>
    </row>
    <row r="28" spans="1:27" ht="46.8" x14ac:dyDescent="0.3">
      <c r="A28" s="795" t="s">
        <v>2901</v>
      </c>
      <c r="B28" s="806" t="s">
        <v>2947</v>
      </c>
      <c r="C28" s="385" t="s">
        <v>2919</v>
      </c>
      <c r="D28" s="807" t="s">
        <v>2948</v>
      </c>
      <c r="E28" s="797" t="s">
        <v>24</v>
      </c>
      <c r="F28" s="813">
        <v>19.41</v>
      </c>
      <c r="G28" s="799">
        <f>SUM(F28+2)</f>
        <v>21.41</v>
      </c>
      <c r="H28" s="809">
        <v>54</v>
      </c>
      <c r="I28" s="809">
        <v>5.75</v>
      </c>
      <c r="J28" s="801">
        <v>100022</v>
      </c>
      <c r="K28" s="802" t="s">
        <v>2905</v>
      </c>
      <c r="L28" s="803">
        <v>3.4</v>
      </c>
      <c r="M28" s="804">
        <v>1.6629</v>
      </c>
      <c r="N28" s="804">
        <v>5.65</v>
      </c>
      <c r="O28" s="364"/>
      <c r="P28" s="804">
        <v>31.75</v>
      </c>
      <c r="Q28" s="804"/>
      <c r="R28" s="804"/>
      <c r="S28" s="807" t="s">
        <v>2948</v>
      </c>
      <c r="T28" s="797" t="s">
        <v>24</v>
      </c>
      <c r="U28" s="809">
        <v>54</v>
      </c>
      <c r="V28" s="809">
        <v>5.75</v>
      </c>
      <c r="W28" s="805">
        <v>37.4</v>
      </c>
      <c r="X28" s="292"/>
      <c r="Y28" s="292"/>
      <c r="Z28" s="292"/>
      <c r="AA28" s="129"/>
    </row>
    <row r="29" spans="1:27" ht="46.8" x14ac:dyDescent="0.3">
      <c r="A29" s="795" t="s">
        <v>2901</v>
      </c>
      <c r="B29" s="806" t="s">
        <v>2949</v>
      </c>
      <c r="C29" s="385" t="s">
        <v>2919</v>
      </c>
      <c r="D29" s="807" t="s">
        <v>2950</v>
      </c>
      <c r="E29" s="797" t="s">
        <v>24</v>
      </c>
      <c r="F29" s="813">
        <v>19.41</v>
      </c>
      <c r="G29" s="799">
        <f t="shared" ref="G29:G74" si="1">SUM(F29+2)</f>
        <v>21.41</v>
      </c>
      <c r="H29" s="809">
        <v>54</v>
      </c>
      <c r="I29" s="809">
        <v>5.75</v>
      </c>
      <c r="J29" s="801">
        <v>100022</v>
      </c>
      <c r="K29" s="802" t="s">
        <v>2905</v>
      </c>
      <c r="L29" s="803">
        <v>3.4</v>
      </c>
      <c r="M29" s="804">
        <v>1.6629</v>
      </c>
      <c r="N29" s="804">
        <v>5.65</v>
      </c>
      <c r="O29" s="364"/>
      <c r="P29" s="804">
        <v>32.83</v>
      </c>
      <c r="Q29" s="804"/>
      <c r="R29" s="804"/>
      <c r="S29" s="807" t="s">
        <v>2950</v>
      </c>
      <c r="T29" s="797" t="s">
        <v>24</v>
      </c>
      <c r="U29" s="809">
        <v>54</v>
      </c>
      <c r="V29" s="809">
        <v>5.75</v>
      </c>
      <c r="W29" s="805">
        <v>38.479999999999997</v>
      </c>
      <c r="X29" s="292"/>
      <c r="Y29" s="292"/>
      <c r="Z29" s="292"/>
      <c r="AA29" s="129"/>
    </row>
    <row r="30" spans="1:27" ht="46.8" x14ac:dyDescent="0.3">
      <c r="A30" s="795" t="s">
        <v>2901</v>
      </c>
      <c r="B30" s="806" t="s">
        <v>2951</v>
      </c>
      <c r="C30" s="385" t="s">
        <v>2106</v>
      </c>
      <c r="D30" s="807" t="s">
        <v>2952</v>
      </c>
      <c r="E30" s="797" t="s">
        <v>24</v>
      </c>
      <c r="F30" s="814">
        <v>23.7</v>
      </c>
      <c r="G30" s="799">
        <f t="shared" si="1"/>
        <v>25.7</v>
      </c>
      <c r="H30" s="809">
        <v>80</v>
      </c>
      <c r="I30" s="809">
        <v>4.74</v>
      </c>
      <c r="J30" s="801">
        <v>100022</v>
      </c>
      <c r="K30" s="802" t="s">
        <v>2905</v>
      </c>
      <c r="L30" s="803">
        <v>9</v>
      </c>
      <c r="M30" s="804">
        <v>1.6629</v>
      </c>
      <c r="N30" s="804">
        <v>14.97</v>
      </c>
      <c r="O30" s="364"/>
      <c r="P30" s="804">
        <v>50.48</v>
      </c>
      <c r="Q30" s="804"/>
      <c r="R30" s="804"/>
      <c r="S30" s="807" t="s">
        <v>2952</v>
      </c>
      <c r="T30" s="797" t="s">
        <v>24</v>
      </c>
      <c r="U30" s="809">
        <v>80</v>
      </c>
      <c r="V30" s="809">
        <v>4.74</v>
      </c>
      <c r="W30" s="805">
        <v>66.36</v>
      </c>
      <c r="X30" s="292"/>
      <c r="Y30" s="292"/>
      <c r="Z30" s="292"/>
      <c r="AA30" s="129"/>
    </row>
    <row r="31" spans="1:27" ht="46.8" x14ac:dyDescent="0.3">
      <c r="A31" s="795" t="s">
        <v>2901</v>
      </c>
      <c r="B31" s="806" t="s">
        <v>2953</v>
      </c>
      <c r="C31" s="385" t="s">
        <v>2106</v>
      </c>
      <c r="D31" s="807" t="s">
        <v>2954</v>
      </c>
      <c r="E31" s="797" t="s">
        <v>24</v>
      </c>
      <c r="F31" s="814">
        <v>23.7</v>
      </c>
      <c r="G31" s="799">
        <f t="shared" si="1"/>
        <v>25.7</v>
      </c>
      <c r="H31" s="809">
        <v>80</v>
      </c>
      <c r="I31" s="809">
        <v>4.74</v>
      </c>
      <c r="J31" s="801">
        <v>100022</v>
      </c>
      <c r="K31" s="802" t="s">
        <v>2905</v>
      </c>
      <c r="L31" s="803">
        <v>9</v>
      </c>
      <c r="M31" s="804">
        <v>1.6629</v>
      </c>
      <c r="N31" s="804">
        <v>14.97</v>
      </c>
      <c r="O31" s="364"/>
      <c r="P31" s="804">
        <v>53.44</v>
      </c>
      <c r="Q31" s="804"/>
      <c r="R31" s="804"/>
      <c r="S31" s="807" t="s">
        <v>2954</v>
      </c>
      <c r="T31" s="797" t="s">
        <v>24</v>
      </c>
      <c r="U31" s="809">
        <v>80</v>
      </c>
      <c r="V31" s="809">
        <v>4.74</v>
      </c>
      <c r="W31" s="805">
        <v>69.319999999999993</v>
      </c>
      <c r="X31" s="292"/>
      <c r="Y31" s="292"/>
      <c r="Z31" s="292"/>
      <c r="AA31" s="129"/>
    </row>
    <row r="32" spans="1:27" ht="46.8" x14ac:dyDescent="0.3">
      <c r="A32" s="795" t="s">
        <v>2901</v>
      </c>
      <c r="B32" s="806" t="s">
        <v>2955</v>
      </c>
      <c r="C32" s="385" t="s">
        <v>2106</v>
      </c>
      <c r="D32" s="807" t="s">
        <v>2956</v>
      </c>
      <c r="E32" s="797" t="s">
        <v>24</v>
      </c>
      <c r="F32" s="815">
        <v>23.7</v>
      </c>
      <c r="G32" s="799">
        <f t="shared" si="1"/>
        <v>25.7</v>
      </c>
      <c r="H32" s="809">
        <v>80</v>
      </c>
      <c r="I32" s="809">
        <v>4.74</v>
      </c>
      <c r="J32" s="801">
        <v>100022</v>
      </c>
      <c r="K32" s="802" t="s">
        <v>2905</v>
      </c>
      <c r="L32" s="803">
        <v>10</v>
      </c>
      <c r="M32" s="804">
        <v>1.6629</v>
      </c>
      <c r="N32" s="804">
        <v>16.63</v>
      </c>
      <c r="O32" s="364"/>
      <c r="P32" s="804">
        <v>45.92</v>
      </c>
      <c r="Q32" s="804"/>
      <c r="R32" s="804"/>
      <c r="S32" s="807" t="s">
        <v>2956</v>
      </c>
      <c r="T32" s="797" t="s">
        <v>24</v>
      </c>
      <c r="U32" s="809">
        <v>80</v>
      </c>
      <c r="V32" s="809">
        <v>4.74</v>
      </c>
      <c r="W32" s="805">
        <v>63.46</v>
      </c>
      <c r="X32" s="292"/>
      <c r="Y32" s="292"/>
      <c r="Z32" s="292"/>
      <c r="AA32" s="129"/>
    </row>
    <row r="33" spans="1:27" ht="46.8" x14ac:dyDescent="0.3">
      <c r="A33" s="795" t="s">
        <v>2901</v>
      </c>
      <c r="B33" s="806" t="s">
        <v>2957</v>
      </c>
      <c r="C33" s="385" t="s">
        <v>2106</v>
      </c>
      <c r="D33" s="807" t="s">
        <v>2958</v>
      </c>
      <c r="E33" s="797" t="s">
        <v>24</v>
      </c>
      <c r="F33" s="815">
        <v>23.7</v>
      </c>
      <c r="G33" s="799">
        <f t="shared" si="1"/>
        <v>25.7</v>
      </c>
      <c r="H33" s="809">
        <v>80</v>
      </c>
      <c r="I33" s="809">
        <v>4.74</v>
      </c>
      <c r="J33" s="801">
        <v>100022</v>
      </c>
      <c r="K33" s="802" t="s">
        <v>2905</v>
      </c>
      <c r="L33" s="803">
        <v>10</v>
      </c>
      <c r="M33" s="804">
        <v>1.6629</v>
      </c>
      <c r="N33" s="804">
        <v>16.63</v>
      </c>
      <c r="O33" s="364"/>
      <c r="P33" s="804">
        <v>50.16</v>
      </c>
      <c r="Q33" s="804"/>
      <c r="R33" s="804"/>
      <c r="S33" s="807" t="s">
        <v>2958</v>
      </c>
      <c r="T33" s="797" t="s">
        <v>24</v>
      </c>
      <c r="U33" s="809">
        <v>80</v>
      </c>
      <c r="V33" s="809">
        <v>4.74</v>
      </c>
      <c r="W33" s="805">
        <v>67.7</v>
      </c>
      <c r="X33" s="292"/>
      <c r="Y33" s="292"/>
      <c r="Z33" s="292"/>
      <c r="AA33" s="129"/>
    </row>
    <row r="34" spans="1:27" ht="15.6" x14ac:dyDescent="0.3">
      <c r="A34" s="795" t="s">
        <v>2901</v>
      </c>
      <c r="B34" s="806" t="s">
        <v>2959</v>
      </c>
      <c r="C34" s="385" t="s">
        <v>2960</v>
      </c>
      <c r="D34" s="807" t="s">
        <v>2961</v>
      </c>
      <c r="E34" s="797" t="s">
        <v>24</v>
      </c>
      <c r="F34" s="815">
        <v>29.51</v>
      </c>
      <c r="G34" s="799">
        <f t="shared" si="1"/>
        <v>31.51</v>
      </c>
      <c r="H34" s="809">
        <v>168</v>
      </c>
      <c r="I34" s="809">
        <v>2.81</v>
      </c>
      <c r="J34" s="801"/>
      <c r="K34" s="802"/>
      <c r="L34" s="803"/>
      <c r="M34" s="804"/>
      <c r="N34" s="804"/>
      <c r="O34" s="364"/>
      <c r="P34" s="804"/>
      <c r="Q34" s="804"/>
      <c r="R34" s="804"/>
      <c r="S34" s="807" t="s">
        <v>2961</v>
      </c>
      <c r="T34" s="797" t="s">
        <v>24</v>
      </c>
      <c r="U34" s="809">
        <v>168</v>
      </c>
      <c r="V34" s="809">
        <v>2.81</v>
      </c>
      <c r="W34" s="805">
        <v>48.18</v>
      </c>
      <c r="X34" s="292"/>
      <c r="Y34" s="292"/>
      <c r="Z34" s="292"/>
      <c r="AA34" s="129"/>
    </row>
    <row r="35" spans="1:27" ht="31.2" x14ac:dyDescent="0.3">
      <c r="A35" s="795" t="s">
        <v>2901</v>
      </c>
      <c r="B35" s="806" t="s">
        <v>2962</v>
      </c>
      <c r="C35" s="385" t="s">
        <v>2960</v>
      </c>
      <c r="D35" s="807" t="s">
        <v>2963</v>
      </c>
      <c r="E35" s="797" t="s">
        <v>24</v>
      </c>
      <c r="F35" s="815">
        <v>29.51</v>
      </c>
      <c r="G35" s="799">
        <f t="shared" si="1"/>
        <v>31.51</v>
      </c>
      <c r="H35" s="809">
        <v>168</v>
      </c>
      <c r="I35" s="809">
        <v>2.81</v>
      </c>
      <c r="J35" s="801"/>
      <c r="K35" s="802"/>
      <c r="L35" s="803"/>
      <c r="M35" s="804"/>
      <c r="N35" s="804"/>
      <c r="O35" s="364"/>
      <c r="P35" s="804"/>
      <c r="Q35" s="804"/>
      <c r="R35" s="804"/>
      <c r="S35" s="807" t="s">
        <v>2963</v>
      </c>
      <c r="T35" s="797" t="s">
        <v>24</v>
      </c>
      <c r="U35" s="809">
        <v>168</v>
      </c>
      <c r="V35" s="809">
        <v>2.81</v>
      </c>
      <c r="W35" s="805">
        <v>50.82</v>
      </c>
      <c r="X35" s="292"/>
      <c r="Y35" s="292"/>
      <c r="Z35" s="292"/>
      <c r="AA35" s="129"/>
    </row>
    <row r="36" spans="1:27" ht="31.2" x14ac:dyDescent="0.3">
      <c r="A36" s="795" t="s">
        <v>2901</v>
      </c>
      <c r="B36" s="806" t="s">
        <v>2964</v>
      </c>
      <c r="C36" s="385" t="s">
        <v>2965</v>
      </c>
      <c r="D36" s="807" t="s">
        <v>2966</v>
      </c>
      <c r="E36" s="797" t="s">
        <v>24</v>
      </c>
      <c r="F36" s="815">
        <v>27.68</v>
      </c>
      <c r="G36" s="799">
        <f t="shared" si="1"/>
        <v>29.68</v>
      </c>
      <c r="H36" s="809">
        <v>108</v>
      </c>
      <c r="I36" s="809">
        <v>4.0999999999999996</v>
      </c>
      <c r="J36" s="801">
        <v>100022</v>
      </c>
      <c r="K36" s="802" t="s">
        <v>2905</v>
      </c>
      <c r="L36" s="803">
        <v>13.5</v>
      </c>
      <c r="M36" s="804">
        <v>1.6629</v>
      </c>
      <c r="N36" s="804">
        <v>22.45</v>
      </c>
      <c r="O36" s="364"/>
      <c r="P36" s="804">
        <v>46.44</v>
      </c>
      <c r="Q36" s="804"/>
      <c r="R36" s="804"/>
      <c r="S36" s="807" t="s">
        <v>2966</v>
      </c>
      <c r="T36" s="797" t="s">
        <v>24</v>
      </c>
      <c r="U36" s="809">
        <v>108</v>
      </c>
      <c r="V36" s="809">
        <v>4.0999999999999996</v>
      </c>
      <c r="W36" s="805">
        <v>68.89</v>
      </c>
      <c r="X36" s="292"/>
      <c r="Y36" s="292"/>
      <c r="Z36" s="292"/>
      <c r="AA36" s="129"/>
    </row>
    <row r="37" spans="1:27" ht="31.2" x14ac:dyDescent="0.3">
      <c r="A37" s="795" t="s">
        <v>2901</v>
      </c>
      <c r="B37" s="806" t="s">
        <v>2967</v>
      </c>
      <c r="C37" s="385" t="s">
        <v>2965</v>
      </c>
      <c r="D37" s="807" t="s">
        <v>2968</v>
      </c>
      <c r="E37" s="797" t="s">
        <v>24</v>
      </c>
      <c r="F37" s="815">
        <v>27.68</v>
      </c>
      <c r="G37" s="799">
        <f t="shared" si="1"/>
        <v>29.68</v>
      </c>
      <c r="H37" s="809">
        <v>108</v>
      </c>
      <c r="I37" s="809">
        <v>4.0999999999999996</v>
      </c>
      <c r="J37" s="801">
        <v>100022</v>
      </c>
      <c r="K37" s="802" t="s">
        <v>2905</v>
      </c>
      <c r="L37" s="803">
        <v>13.5</v>
      </c>
      <c r="M37" s="804">
        <v>1.6629</v>
      </c>
      <c r="N37" s="804">
        <v>22.45</v>
      </c>
      <c r="O37" s="364"/>
      <c r="P37" s="804">
        <v>51.84</v>
      </c>
      <c r="Q37" s="804"/>
      <c r="R37" s="804"/>
      <c r="S37" s="807" t="s">
        <v>2968</v>
      </c>
      <c r="T37" s="797" t="s">
        <v>24</v>
      </c>
      <c r="U37" s="809">
        <v>108</v>
      </c>
      <c r="V37" s="809">
        <v>4.0999999999999996</v>
      </c>
      <c r="W37" s="805">
        <v>74.290000000000006</v>
      </c>
      <c r="X37" s="292"/>
      <c r="Y37" s="292"/>
      <c r="Z37" s="292"/>
      <c r="AA37" s="129"/>
    </row>
    <row r="38" spans="1:27" ht="62.4" x14ac:dyDescent="0.3">
      <c r="A38" s="795" t="s">
        <v>2901</v>
      </c>
      <c r="B38" s="806" t="s">
        <v>2969</v>
      </c>
      <c r="C38" s="385" t="s">
        <v>2106</v>
      </c>
      <c r="D38" s="807" t="s">
        <v>2970</v>
      </c>
      <c r="E38" s="797" t="s">
        <v>24</v>
      </c>
      <c r="F38" s="816">
        <v>13.5</v>
      </c>
      <c r="G38" s="799">
        <f t="shared" si="1"/>
        <v>15.5</v>
      </c>
      <c r="H38" s="817">
        <v>108</v>
      </c>
      <c r="I38" s="818">
        <v>2</v>
      </c>
      <c r="J38" s="801">
        <v>100022</v>
      </c>
      <c r="K38" s="802" t="s">
        <v>2905</v>
      </c>
      <c r="L38" s="803">
        <v>6.75</v>
      </c>
      <c r="M38" s="804">
        <v>1.6629</v>
      </c>
      <c r="N38" s="804">
        <v>11.22</v>
      </c>
      <c r="O38" s="364"/>
      <c r="P38" s="804">
        <v>25.92</v>
      </c>
      <c r="Q38" s="804"/>
      <c r="R38" s="804"/>
      <c r="S38" s="807" t="s">
        <v>2970</v>
      </c>
      <c r="T38" s="797" t="s">
        <v>24</v>
      </c>
      <c r="U38" s="817">
        <v>108</v>
      </c>
      <c r="V38" s="818">
        <v>2</v>
      </c>
      <c r="W38" s="805">
        <v>37.14</v>
      </c>
      <c r="X38" s="292"/>
      <c r="Y38" s="292"/>
      <c r="Z38" s="292"/>
      <c r="AA38" s="129"/>
    </row>
    <row r="39" spans="1:27" ht="62.4" x14ac:dyDescent="0.3">
      <c r="A39" s="795" t="s">
        <v>2901</v>
      </c>
      <c r="B39" s="819" t="s">
        <v>2971</v>
      </c>
      <c r="C39" s="385" t="s">
        <v>2106</v>
      </c>
      <c r="D39" s="820" t="s">
        <v>2972</v>
      </c>
      <c r="E39" s="797" t="s">
        <v>24</v>
      </c>
      <c r="F39" s="821">
        <v>18.12</v>
      </c>
      <c r="G39" s="799">
        <f t="shared" si="1"/>
        <v>20.12</v>
      </c>
      <c r="H39" s="822">
        <v>54</v>
      </c>
      <c r="I39" s="818">
        <v>5.37</v>
      </c>
      <c r="J39" s="801">
        <v>100022</v>
      </c>
      <c r="K39" s="802" t="s">
        <v>2905</v>
      </c>
      <c r="L39" s="803">
        <v>6.08</v>
      </c>
      <c r="M39" s="804">
        <v>1.6629</v>
      </c>
      <c r="N39" s="804">
        <v>10.1</v>
      </c>
      <c r="O39" s="364"/>
      <c r="P39" s="804">
        <v>38.880000000000003</v>
      </c>
      <c r="Q39" s="804"/>
      <c r="R39" s="804"/>
      <c r="S39" s="820" t="s">
        <v>2972</v>
      </c>
      <c r="T39" s="797" t="s">
        <v>24</v>
      </c>
      <c r="U39" s="822">
        <v>54</v>
      </c>
      <c r="V39" s="818">
        <v>5.37</v>
      </c>
      <c r="W39" s="805">
        <v>49.68</v>
      </c>
      <c r="X39" s="292"/>
      <c r="Y39" s="292"/>
      <c r="Z39" s="292"/>
      <c r="AA39" s="129"/>
    </row>
    <row r="40" spans="1:27" ht="46.8" x14ac:dyDescent="0.3">
      <c r="A40" s="795" t="s">
        <v>2901</v>
      </c>
      <c r="B40" s="819" t="s">
        <v>2973</v>
      </c>
      <c r="C40" s="385" t="s">
        <v>2106</v>
      </c>
      <c r="D40" s="807" t="s">
        <v>2974</v>
      </c>
      <c r="E40" s="797" t="s">
        <v>24</v>
      </c>
      <c r="F40" s="823">
        <v>18.12</v>
      </c>
      <c r="G40" s="799">
        <f t="shared" si="1"/>
        <v>20.12</v>
      </c>
      <c r="H40" s="818">
        <v>54</v>
      </c>
      <c r="I40" s="800">
        <v>5.37</v>
      </c>
      <c r="J40" s="801">
        <v>100022</v>
      </c>
      <c r="K40" s="802" t="s">
        <v>2905</v>
      </c>
      <c r="L40" s="803">
        <v>6.75</v>
      </c>
      <c r="M40" s="804">
        <v>1.6629</v>
      </c>
      <c r="N40" s="804">
        <v>11.22</v>
      </c>
      <c r="O40" s="364"/>
      <c r="P40" s="804">
        <v>36.18</v>
      </c>
      <c r="Q40" s="804"/>
      <c r="R40" s="804"/>
      <c r="S40" s="807" t="s">
        <v>2974</v>
      </c>
      <c r="T40" s="797" t="s">
        <v>24</v>
      </c>
      <c r="U40" s="818">
        <v>54</v>
      </c>
      <c r="V40" s="800">
        <v>5.37</v>
      </c>
      <c r="W40" s="805">
        <v>48.1</v>
      </c>
      <c r="X40" s="292"/>
      <c r="Y40" s="292"/>
      <c r="Z40" s="292"/>
      <c r="AA40" s="129"/>
    </row>
    <row r="41" spans="1:27" ht="62.4" x14ac:dyDescent="0.3">
      <c r="A41" s="795" t="s">
        <v>2901</v>
      </c>
      <c r="B41" s="824" t="s">
        <v>2975</v>
      </c>
      <c r="C41" s="385" t="s">
        <v>2965</v>
      </c>
      <c r="D41" s="825" t="s">
        <v>2976</v>
      </c>
      <c r="E41" s="797" t="s">
        <v>24</v>
      </c>
      <c r="F41" s="826">
        <v>12</v>
      </c>
      <c r="G41" s="799">
        <f t="shared" si="1"/>
        <v>14</v>
      </c>
      <c r="H41" s="827">
        <v>96</v>
      </c>
      <c r="I41" s="827">
        <v>2</v>
      </c>
      <c r="J41" s="801">
        <v>100022</v>
      </c>
      <c r="K41" s="802" t="s">
        <v>2905</v>
      </c>
      <c r="L41" s="803">
        <v>6</v>
      </c>
      <c r="M41" s="804">
        <v>1.6629</v>
      </c>
      <c r="N41" s="804">
        <v>9.98</v>
      </c>
      <c r="O41" s="364"/>
      <c r="P41" s="804">
        <v>31.2</v>
      </c>
      <c r="Q41" s="804"/>
      <c r="R41" s="804"/>
      <c r="S41" s="825" t="s">
        <v>2976</v>
      </c>
      <c r="T41" s="797" t="s">
        <v>24</v>
      </c>
      <c r="U41" s="827">
        <v>96</v>
      </c>
      <c r="V41" s="827">
        <v>2</v>
      </c>
      <c r="W41" s="805">
        <v>41.18</v>
      </c>
      <c r="X41" s="292"/>
      <c r="Y41" s="292"/>
      <c r="Z41" s="292"/>
      <c r="AA41" s="129"/>
    </row>
    <row r="42" spans="1:27" ht="46.8" x14ac:dyDescent="0.3">
      <c r="A42" s="795" t="s">
        <v>2901</v>
      </c>
      <c r="B42" s="824" t="s">
        <v>2977</v>
      </c>
      <c r="C42" s="385" t="s">
        <v>2106</v>
      </c>
      <c r="D42" s="825" t="s">
        <v>2978</v>
      </c>
      <c r="E42" s="797" t="s">
        <v>24</v>
      </c>
      <c r="F42" s="826">
        <v>19.46</v>
      </c>
      <c r="G42" s="799">
        <f t="shared" si="1"/>
        <v>21.46</v>
      </c>
      <c r="H42" s="827">
        <v>60</v>
      </c>
      <c r="I42" s="827">
        <v>5.19</v>
      </c>
      <c r="J42" s="801">
        <v>100022</v>
      </c>
      <c r="K42" s="802" t="s">
        <v>2905</v>
      </c>
      <c r="L42" s="803">
        <v>6.94</v>
      </c>
      <c r="M42" s="804">
        <v>1.6629</v>
      </c>
      <c r="N42" s="804">
        <v>11.54</v>
      </c>
      <c r="O42" s="364"/>
      <c r="P42" s="804">
        <v>39.119999999999997</v>
      </c>
      <c r="Q42" s="804"/>
      <c r="R42" s="804"/>
      <c r="S42" s="825" t="s">
        <v>2978</v>
      </c>
      <c r="T42" s="797" t="s">
        <v>24</v>
      </c>
      <c r="U42" s="827">
        <v>60</v>
      </c>
      <c r="V42" s="827">
        <v>5.19</v>
      </c>
      <c r="W42" s="805">
        <v>51.47</v>
      </c>
      <c r="X42" s="292"/>
      <c r="Y42" s="292"/>
      <c r="Z42" s="292"/>
      <c r="AA42" s="129"/>
    </row>
    <row r="43" spans="1:27" ht="46.8" x14ac:dyDescent="0.3">
      <c r="A43" s="795" t="s">
        <v>2901</v>
      </c>
      <c r="B43" s="824" t="s">
        <v>2979</v>
      </c>
      <c r="C43" s="385" t="s">
        <v>2106</v>
      </c>
      <c r="D43" s="825" t="s">
        <v>2980</v>
      </c>
      <c r="E43" s="797" t="s">
        <v>24</v>
      </c>
      <c r="F43" s="826">
        <v>19.46</v>
      </c>
      <c r="G43" s="799">
        <f t="shared" si="1"/>
        <v>21.46</v>
      </c>
      <c r="H43" s="827">
        <v>60</v>
      </c>
      <c r="I43" s="827">
        <v>5.19</v>
      </c>
      <c r="J43" s="801">
        <v>100022</v>
      </c>
      <c r="K43" s="802" t="s">
        <v>2905</v>
      </c>
      <c r="L43" s="803">
        <v>6.94</v>
      </c>
      <c r="M43" s="804">
        <v>1.6629</v>
      </c>
      <c r="N43" s="804">
        <v>11.54</v>
      </c>
      <c r="O43" s="364"/>
      <c r="P43" s="804">
        <v>41.82</v>
      </c>
      <c r="Q43" s="804"/>
      <c r="R43" s="804"/>
      <c r="S43" s="825" t="s">
        <v>2980</v>
      </c>
      <c r="T43" s="797" t="s">
        <v>24</v>
      </c>
      <c r="U43" s="827">
        <v>60</v>
      </c>
      <c r="V43" s="827">
        <v>5.19</v>
      </c>
      <c r="W43" s="805">
        <v>54.17</v>
      </c>
      <c r="X43" s="292"/>
      <c r="Y43" s="292"/>
      <c r="Z43" s="292"/>
      <c r="AA43" s="129"/>
    </row>
    <row r="44" spans="1:27" ht="46.8" x14ac:dyDescent="0.3">
      <c r="A44" s="795" t="s">
        <v>2901</v>
      </c>
      <c r="B44" s="824" t="s">
        <v>2981</v>
      </c>
      <c r="C44" s="385" t="s">
        <v>2106</v>
      </c>
      <c r="D44" s="825" t="s">
        <v>2982</v>
      </c>
      <c r="E44" s="797" t="s">
        <v>24</v>
      </c>
      <c r="F44" s="826">
        <v>19.46</v>
      </c>
      <c r="G44" s="799">
        <f t="shared" si="1"/>
        <v>21.46</v>
      </c>
      <c r="H44" s="827">
        <v>60</v>
      </c>
      <c r="I44" s="827">
        <v>5.19</v>
      </c>
      <c r="J44" s="801">
        <v>100022</v>
      </c>
      <c r="K44" s="802" t="s">
        <v>2905</v>
      </c>
      <c r="L44" s="803">
        <v>7.5</v>
      </c>
      <c r="M44" s="804">
        <v>1.6629</v>
      </c>
      <c r="N44" s="804">
        <v>12.47</v>
      </c>
      <c r="O44" s="364"/>
      <c r="P44" s="804">
        <v>34.200000000000003</v>
      </c>
      <c r="Q44" s="804"/>
      <c r="R44" s="804"/>
      <c r="S44" s="825" t="s">
        <v>2982</v>
      </c>
      <c r="T44" s="797" t="s">
        <v>24</v>
      </c>
      <c r="U44" s="827">
        <v>60</v>
      </c>
      <c r="V44" s="827">
        <v>5.19</v>
      </c>
      <c r="W44" s="805">
        <v>47.48</v>
      </c>
      <c r="X44" s="292"/>
      <c r="Y44" s="292"/>
      <c r="Z44" s="292"/>
      <c r="AA44" s="129"/>
    </row>
    <row r="45" spans="1:27" ht="46.8" x14ac:dyDescent="0.3">
      <c r="A45" s="795" t="s">
        <v>2901</v>
      </c>
      <c r="B45" s="824" t="s">
        <v>2983</v>
      </c>
      <c r="C45" s="385" t="s">
        <v>2106</v>
      </c>
      <c r="D45" s="825" t="s">
        <v>2984</v>
      </c>
      <c r="E45" s="797" t="s">
        <v>24</v>
      </c>
      <c r="F45" s="826">
        <v>19.46</v>
      </c>
      <c r="G45" s="799">
        <f t="shared" si="1"/>
        <v>21.46</v>
      </c>
      <c r="H45" s="827">
        <v>60</v>
      </c>
      <c r="I45" s="827">
        <v>5.19</v>
      </c>
      <c r="J45" s="801">
        <v>100022</v>
      </c>
      <c r="K45" s="802" t="s">
        <v>2905</v>
      </c>
      <c r="L45" s="803">
        <v>7.5</v>
      </c>
      <c r="M45" s="804">
        <v>1.6629</v>
      </c>
      <c r="N45" s="804">
        <v>12.47</v>
      </c>
      <c r="O45" s="364"/>
      <c r="P45" s="804">
        <v>38.520000000000003</v>
      </c>
      <c r="Q45" s="804"/>
      <c r="R45" s="804"/>
      <c r="S45" s="825" t="s">
        <v>2984</v>
      </c>
      <c r="T45" s="797" t="s">
        <v>24</v>
      </c>
      <c r="U45" s="827">
        <v>60</v>
      </c>
      <c r="V45" s="827">
        <v>5.19</v>
      </c>
      <c r="W45" s="805">
        <v>51.8</v>
      </c>
      <c r="X45" s="292"/>
      <c r="Y45" s="292"/>
      <c r="Z45" s="292"/>
      <c r="AA45" s="129"/>
    </row>
    <row r="46" spans="1:27" ht="62.4" x14ac:dyDescent="0.3">
      <c r="A46" s="795" t="s">
        <v>2901</v>
      </c>
      <c r="B46" s="824" t="s">
        <v>2985</v>
      </c>
      <c r="C46" s="385" t="s">
        <v>2106</v>
      </c>
      <c r="D46" s="825" t="s">
        <v>2986</v>
      </c>
      <c r="E46" s="797" t="s">
        <v>24</v>
      </c>
      <c r="F46" s="826">
        <v>19.46</v>
      </c>
      <c r="G46" s="799">
        <f t="shared" si="1"/>
        <v>21.46</v>
      </c>
      <c r="H46" s="827">
        <v>60</v>
      </c>
      <c r="I46" s="827">
        <v>5.19</v>
      </c>
      <c r="J46" s="801">
        <v>100022</v>
      </c>
      <c r="K46" s="802" t="s">
        <v>2905</v>
      </c>
      <c r="L46" s="803">
        <v>6.56</v>
      </c>
      <c r="M46" s="804">
        <v>1.6629</v>
      </c>
      <c r="N46" s="804">
        <v>10.91</v>
      </c>
      <c r="O46" s="364"/>
      <c r="P46" s="804">
        <v>42.3</v>
      </c>
      <c r="Q46" s="804"/>
      <c r="R46" s="804"/>
      <c r="S46" s="825" t="s">
        <v>2986</v>
      </c>
      <c r="T46" s="797" t="s">
        <v>24</v>
      </c>
      <c r="U46" s="827">
        <v>60</v>
      </c>
      <c r="V46" s="827">
        <v>5.19</v>
      </c>
      <c r="W46" s="805">
        <v>54.02</v>
      </c>
      <c r="X46" s="292"/>
      <c r="Y46" s="292"/>
      <c r="Z46" s="292"/>
      <c r="AA46" s="129"/>
    </row>
    <row r="47" spans="1:27" ht="62.4" x14ac:dyDescent="0.3">
      <c r="A47" s="795" t="s">
        <v>2901</v>
      </c>
      <c r="B47" s="824" t="s">
        <v>2987</v>
      </c>
      <c r="C47" s="385" t="s">
        <v>2106</v>
      </c>
      <c r="D47" s="825" t="s">
        <v>2988</v>
      </c>
      <c r="E47" s="797" t="s">
        <v>24</v>
      </c>
      <c r="F47" s="826">
        <v>23.58</v>
      </c>
      <c r="G47" s="799">
        <f t="shared" si="1"/>
        <v>25.58</v>
      </c>
      <c r="H47" s="827">
        <v>72</v>
      </c>
      <c r="I47" s="827">
        <v>5.24</v>
      </c>
      <c r="J47" s="801">
        <v>100022</v>
      </c>
      <c r="K47" s="802" t="s">
        <v>2905</v>
      </c>
      <c r="L47" s="803">
        <v>8.1</v>
      </c>
      <c r="M47" s="804">
        <v>1.6629</v>
      </c>
      <c r="N47" s="804">
        <v>13.47</v>
      </c>
      <c r="O47" s="364"/>
      <c r="P47" s="804">
        <v>46.44</v>
      </c>
      <c r="Q47" s="804"/>
      <c r="R47" s="804"/>
      <c r="S47" s="825" t="s">
        <v>2988</v>
      </c>
      <c r="T47" s="797" t="s">
        <v>24</v>
      </c>
      <c r="U47" s="827">
        <v>72</v>
      </c>
      <c r="V47" s="827">
        <v>5.24</v>
      </c>
      <c r="W47" s="805">
        <v>60.73</v>
      </c>
      <c r="X47" s="292"/>
      <c r="Y47" s="292"/>
      <c r="Z47" s="292"/>
      <c r="AA47" s="129"/>
    </row>
    <row r="48" spans="1:27" ht="62.4" x14ac:dyDescent="0.3">
      <c r="A48" s="795" t="s">
        <v>2901</v>
      </c>
      <c r="B48" s="824" t="s">
        <v>2989</v>
      </c>
      <c r="C48" s="385" t="s">
        <v>2106</v>
      </c>
      <c r="D48" s="825" t="s">
        <v>2990</v>
      </c>
      <c r="E48" s="797" t="s">
        <v>24</v>
      </c>
      <c r="F48" s="826">
        <v>23.58</v>
      </c>
      <c r="G48" s="799">
        <f t="shared" si="1"/>
        <v>25.58</v>
      </c>
      <c r="H48" s="827">
        <v>72</v>
      </c>
      <c r="I48" s="827">
        <v>5.24</v>
      </c>
      <c r="J48" s="801">
        <v>100022</v>
      </c>
      <c r="K48" s="802" t="s">
        <v>2905</v>
      </c>
      <c r="L48" s="803">
        <v>8.1</v>
      </c>
      <c r="M48" s="804">
        <v>1.6629</v>
      </c>
      <c r="N48" s="804">
        <v>13.47</v>
      </c>
      <c r="O48" s="364"/>
      <c r="P48" s="804">
        <v>51.12</v>
      </c>
      <c r="Q48" s="804"/>
      <c r="R48" s="804"/>
      <c r="S48" s="825" t="s">
        <v>2990</v>
      </c>
      <c r="T48" s="797" t="s">
        <v>24</v>
      </c>
      <c r="U48" s="827">
        <v>72</v>
      </c>
      <c r="V48" s="827">
        <v>5.24</v>
      </c>
      <c r="W48" s="805">
        <v>65.41</v>
      </c>
      <c r="X48" s="292"/>
      <c r="Y48" s="292"/>
      <c r="Z48" s="292"/>
      <c r="AA48" s="129"/>
    </row>
    <row r="49" spans="1:27" ht="46.8" x14ac:dyDescent="0.3">
      <c r="A49" s="795" t="s">
        <v>2901</v>
      </c>
      <c r="B49" s="824" t="s">
        <v>2991</v>
      </c>
      <c r="C49" s="385" t="s">
        <v>2106</v>
      </c>
      <c r="D49" s="825" t="s">
        <v>2992</v>
      </c>
      <c r="E49" s="797" t="s">
        <v>24</v>
      </c>
      <c r="F49" s="826">
        <v>23.58</v>
      </c>
      <c r="G49" s="799">
        <f t="shared" si="1"/>
        <v>25.58</v>
      </c>
      <c r="H49" s="827">
        <v>72</v>
      </c>
      <c r="I49" s="827">
        <v>5.24</v>
      </c>
      <c r="J49" s="801">
        <v>100022</v>
      </c>
      <c r="K49" s="802" t="s">
        <v>2905</v>
      </c>
      <c r="L49" s="803">
        <v>9</v>
      </c>
      <c r="M49" s="804">
        <v>1.6629</v>
      </c>
      <c r="N49" s="804">
        <v>14.97</v>
      </c>
      <c r="O49" s="364"/>
      <c r="P49" s="804">
        <v>43.06</v>
      </c>
      <c r="Q49" s="804"/>
      <c r="R49" s="804"/>
      <c r="S49" s="825" t="s">
        <v>2992</v>
      </c>
      <c r="T49" s="797" t="s">
        <v>24</v>
      </c>
      <c r="U49" s="827">
        <v>72</v>
      </c>
      <c r="V49" s="827">
        <v>5.24</v>
      </c>
      <c r="W49" s="805">
        <v>58.85</v>
      </c>
      <c r="X49" s="292"/>
      <c r="Y49" s="292"/>
      <c r="Z49" s="292"/>
      <c r="AA49" s="129"/>
    </row>
    <row r="50" spans="1:27" ht="62.4" x14ac:dyDescent="0.3">
      <c r="A50" s="795" t="s">
        <v>2901</v>
      </c>
      <c r="B50" s="824" t="s">
        <v>2993</v>
      </c>
      <c r="C50" s="385" t="s">
        <v>2106</v>
      </c>
      <c r="D50" s="825" t="s">
        <v>2994</v>
      </c>
      <c r="E50" s="797" t="s">
        <v>24</v>
      </c>
      <c r="F50" s="826">
        <v>23.58</v>
      </c>
      <c r="G50" s="799">
        <f t="shared" si="1"/>
        <v>25.58</v>
      </c>
      <c r="H50" s="827">
        <v>72</v>
      </c>
      <c r="I50" s="827">
        <v>5.24</v>
      </c>
      <c r="J50" s="801">
        <v>100022</v>
      </c>
      <c r="K50" s="802" t="s">
        <v>2905</v>
      </c>
      <c r="L50" s="803">
        <v>9</v>
      </c>
      <c r="M50" s="804">
        <v>1.6629</v>
      </c>
      <c r="N50" s="804">
        <v>14.97</v>
      </c>
      <c r="O50" s="364"/>
      <c r="P50" s="804">
        <v>48.24</v>
      </c>
      <c r="Q50" s="804"/>
      <c r="R50" s="804"/>
      <c r="S50" s="825" t="s">
        <v>2994</v>
      </c>
      <c r="T50" s="797" t="s">
        <v>24</v>
      </c>
      <c r="U50" s="827">
        <v>72</v>
      </c>
      <c r="V50" s="827">
        <v>5.24</v>
      </c>
      <c r="W50" s="805">
        <v>64.03</v>
      </c>
      <c r="X50" s="292"/>
      <c r="Y50" s="292"/>
      <c r="Z50" s="292"/>
      <c r="AA50" s="129"/>
    </row>
    <row r="51" spans="1:27" ht="31.2" x14ac:dyDescent="0.3">
      <c r="A51" s="795" t="s">
        <v>2901</v>
      </c>
      <c r="B51" s="824" t="s">
        <v>2995</v>
      </c>
      <c r="C51" s="385" t="s">
        <v>2106</v>
      </c>
      <c r="D51" s="825" t="s">
        <v>2996</v>
      </c>
      <c r="E51" s="797" t="s">
        <v>24</v>
      </c>
      <c r="F51" s="826">
        <v>31.88</v>
      </c>
      <c r="G51" s="799">
        <f t="shared" si="1"/>
        <v>33.879999999999995</v>
      </c>
      <c r="H51" s="800">
        <v>100</v>
      </c>
      <c r="I51" s="800">
        <v>5.0999999999999996</v>
      </c>
      <c r="J51" s="801">
        <v>100022</v>
      </c>
      <c r="K51" s="802" t="s">
        <v>2905</v>
      </c>
      <c r="L51" s="803">
        <v>11.69</v>
      </c>
      <c r="M51" s="804">
        <v>1.6629</v>
      </c>
      <c r="N51" s="804">
        <v>19.440000000000001</v>
      </c>
      <c r="O51" s="364"/>
      <c r="P51" s="804">
        <v>43.95</v>
      </c>
      <c r="Q51" s="804"/>
      <c r="R51" s="804"/>
      <c r="S51" s="825" t="s">
        <v>2996</v>
      </c>
      <c r="T51" s="797" t="s">
        <v>24</v>
      </c>
      <c r="U51" s="800">
        <v>100</v>
      </c>
      <c r="V51" s="800">
        <v>5.0999999999999996</v>
      </c>
      <c r="W51" s="805">
        <v>64.53</v>
      </c>
      <c r="X51" s="292"/>
      <c r="Y51" s="292"/>
      <c r="Z51" s="292"/>
      <c r="AA51" s="129"/>
    </row>
    <row r="52" spans="1:27" ht="31.2" x14ac:dyDescent="0.3">
      <c r="A52" s="795" t="s">
        <v>2901</v>
      </c>
      <c r="B52" s="824" t="s">
        <v>2997</v>
      </c>
      <c r="C52" s="385" t="s">
        <v>2106</v>
      </c>
      <c r="D52" s="825" t="s">
        <v>2998</v>
      </c>
      <c r="E52" s="797" t="s">
        <v>24</v>
      </c>
      <c r="F52" s="826">
        <v>31.88</v>
      </c>
      <c r="G52" s="799">
        <f t="shared" si="1"/>
        <v>33.879999999999995</v>
      </c>
      <c r="H52" s="800">
        <v>100</v>
      </c>
      <c r="I52" s="800">
        <v>5.0999999999999996</v>
      </c>
      <c r="J52" s="801">
        <v>100022</v>
      </c>
      <c r="K52" s="802" t="s">
        <v>2905</v>
      </c>
      <c r="L52" s="803">
        <v>11.69</v>
      </c>
      <c r="M52" s="804">
        <v>1.6629</v>
      </c>
      <c r="N52" s="804">
        <v>19.440000000000001</v>
      </c>
      <c r="O52" s="364"/>
      <c r="P52" s="804">
        <v>44.95</v>
      </c>
      <c r="Q52" s="804"/>
      <c r="R52" s="804"/>
      <c r="S52" s="825" t="s">
        <v>2998</v>
      </c>
      <c r="T52" s="797" t="s">
        <v>24</v>
      </c>
      <c r="U52" s="800">
        <v>100</v>
      </c>
      <c r="V52" s="800">
        <v>5.0999999999999996</v>
      </c>
      <c r="W52" s="805">
        <v>65.53</v>
      </c>
      <c r="X52" s="292"/>
      <c r="Y52" s="292"/>
      <c r="Z52" s="292"/>
      <c r="AA52" s="129"/>
    </row>
    <row r="53" spans="1:27" ht="31.2" x14ac:dyDescent="0.3">
      <c r="A53" s="795" t="s">
        <v>2901</v>
      </c>
      <c r="B53" s="824" t="s">
        <v>2999</v>
      </c>
      <c r="C53" s="385" t="s">
        <v>2106</v>
      </c>
      <c r="D53" s="824">
        <v>90205</v>
      </c>
      <c r="E53" s="797" t="s">
        <v>24</v>
      </c>
      <c r="F53" s="826">
        <v>31.88</v>
      </c>
      <c r="G53" s="799">
        <f t="shared" si="1"/>
        <v>33.879999999999995</v>
      </c>
      <c r="H53" s="800">
        <v>100</v>
      </c>
      <c r="I53" s="800">
        <v>5.0999999999999996</v>
      </c>
      <c r="J53" s="801">
        <v>100022</v>
      </c>
      <c r="K53" s="802" t="s">
        <v>2905</v>
      </c>
      <c r="L53" s="803">
        <v>12.5</v>
      </c>
      <c r="M53" s="804">
        <v>1.6629</v>
      </c>
      <c r="N53" s="804">
        <v>20.79</v>
      </c>
      <c r="O53" s="364"/>
      <c r="P53" s="804">
        <v>42.3</v>
      </c>
      <c r="Q53" s="804"/>
      <c r="R53" s="804"/>
      <c r="S53" s="824">
        <v>90205</v>
      </c>
      <c r="T53" s="797" t="s">
        <v>24</v>
      </c>
      <c r="U53" s="800">
        <v>100</v>
      </c>
      <c r="V53" s="800">
        <v>5.0999999999999996</v>
      </c>
      <c r="W53" s="805">
        <v>64.23</v>
      </c>
      <c r="X53" s="292"/>
      <c r="Y53" s="292"/>
      <c r="Z53" s="292"/>
      <c r="AA53" s="129"/>
    </row>
    <row r="54" spans="1:27" ht="31.2" x14ac:dyDescent="0.3">
      <c r="A54" s="795" t="s">
        <v>2901</v>
      </c>
      <c r="B54" s="824" t="s">
        <v>3000</v>
      </c>
      <c r="C54" s="385" t="s">
        <v>2106</v>
      </c>
      <c r="D54" s="824">
        <v>90206</v>
      </c>
      <c r="E54" s="797" t="s">
        <v>24</v>
      </c>
      <c r="F54" s="826">
        <v>31.88</v>
      </c>
      <c r="G54" s="799">
        <f t="shared" si="1"/>
        <v>33.879999999999995</v>
      </c>
      <c r="H54" s="800">
        <v>100</v>
      </c>
      <c r="I54" s="800">
        <v>5.0999999999999996</v>
      </c>
      <c r="J54" s="801">
        <v>100022</v>
      </c>
      <c r="K54" s="802" t="s">
        <v>2905</v>
      </c>
      <c r="L54" s="803">
        <v>12.5</v>
      </c>
      <c r="M54" s="804">
        <v>1.6629</v>
      </c>
      <c r="N54" s="804">
        <v>20.79</v>
      </c>
      <c r="O54" s="364"/>
      <c r="P54" s="804">
        <v>44.95</v>
      </c>
      <c r="Q54" s="804"/>
      <c r="R54" s="804"/>
      <c r="S54" s="824">
        <v>90206</v>
      </c>
      <c r="T54" s="797" t="s">
        <v>24</v>
      </c>
      <c r="U54" s="800">
        <v>100</v>
      </c>
      <c r="V54" s="800">
        <v>5.0999999999999996</v>
      </c>
      <c r="W54" s="805">
        <v>66.88</v>
      </c>
      <c r="X54" s="292"/>
      <c r="Y54" s="292"/>
      <c r="Z54" s="292"/>
      <c r="AA54" s="129"/>
    </row>
    <row r="55" spans="1:27" ht="31.2" x14ac:dyDescent="0.3">
      <c r="A55" s="795" t="s">
        <v>2901</v>
      </c>
      <c r="B55" s="824" t="s">
        <v>3001</v>
      </c>
      <c r="C55" s="385" t="s">
        <v>2106</v>
      </c>
      <c r="D55" s="824">
        <v>90240</v>
      </c>
      <c r="E55" s="797" t="s">
        <v>24</v>
      </c>
      <c r="F55" s="826">
        <v>32.700000000000003</v>
      </c>
      <c r="G55" s="799">
        <f t="shared" si="1"/>
        <v>34.700000000000003</v>
      </c>
      <c r="H55" s="800">
        <v>96</v>
      </c>
      <c r="I55" s="800">
        <v>5.45</v>
      </c>
      <c r="J55" s="801">
        <v>100022</v>
      </c>
      <c r="K55" s="802" t="s">
        <v>2905</v>
      </c>
      <c r="L55" s="803">
        <v>11.1</v>
      </c>
      <c r="M55" s="804">
        <v>1.6629</v>
      </c>
      <c r="N55" s="804">
        <v>18.46</v>
      </c>
      <c r="O55" s="364"/>
      <c r="P55" s="804">
        <v>49.44</v>
      </c>
      <c r="Q55" s="804"/>
      <c r="R55" s="804"/>
      <c r="S55" s="824">
        <v>90240</v>
      </c>
      <c r="T55" s="797" t="s">
        <v>24</v>
      </c>
      <c r="U55" s="800">
        <v>96</v>
      </c>
      <c r="V55" s="800">
        <v>5.45</v>
      </c>
      <c r="W55" s="805">
        <v>69.36</v>
      </c>
      <c r="X55" s="292"/>
      <c r="Y55" s="292"/>
      <c r="Z55" s="292"/>
      <c r="AA55" s="129"/>
    </row>
    <row r="56" spans="1:27" ht="31.2" x14ac:dyDescent="0.3">
      <c r="A56" s="795" t="s">
        <v>2901</v>
      </c>
      <c r="B56" s="824" t="s">
        <v>3002</v>
      </c>
      <c r="C56" s="385" t="s">
        <v>2106</v>
      </c>
      <c r="D56" s="824">
        <v>90241</v>
      </c>
      <c r="E56" s="797" t="s">
        <v>24</v>
      </c>
      <c r="F56" s="826">
        <v>32.700000000000003</v>
      </c>
      <c r="G56" s="799">
        <f t="shared" si="1"/>
        <v>34.700000000000003</v>
      </c>
      <c r="H56" s="800">
        <v>96</v>
      </c>
      <c r="I56" s="800">
        <v>5.45</v>
      </c>
      <c r="J56" s="801">
        <v>100022</v>
      </c>
      <c r="K56" s="802" t="s">
        <v>2905</v>
      </c>
      <c r="L56" s="803">
        <v>11.1</v>
      </c>
      <c r="M56" s="804">
        <v>1.6629</v>
      </c>
      <c r="N56" s="804">
        <v>18.46</v>
      </c>
      <c r="O56" s="364"/>
      <c r="P56" s="804">
        <v>53.57</v>
      </c>
      <c r="Q56" s="804"/>
      <c r="R56" s="804"/>
      <c r="S56" s="824">
        <v>90241</v>
      </c>
      <c r="T56" s="797" t="s">
        <v>24</v>
      </c>
      <c r="U56" s="800">
        <v>96</v>
      </c>
      <c r="V56" s="800">
        <v>5.45</v>
      </c>
      <c r="W56" s="805">
        <v>73.489999999999995</v>
      </c>
      <c r="X56" s="292"/>
      <c r="Y56" s="292"/>
      <c r="Z56" s="292"/>
      <c r="AA56" s="129"/>
    </row>
    <row r="57" spans="1:27" ht="31.2" x14ac:dyDescent="0.3">
      <c r="A57" s="795" t="s">
        <v>2901</v>
      </c>
      <c r="B57" s="828" t="s">
        <v>3003</v>
      </c>
      <c r="C57" s="385" t="s">
        <v>2106</v>
      </c>
      <c r="D57" s="797" t="s">
        <v>3004</v>
      </c>
      <c r="E57" s="797" t="s">
        <v>24</v>
      </c>
      <c r="F57" s="798">
        <v>32.700000000000003</v>
      </c>
      <c r="G57" s="799">
        <f t="shared" si="1"/>
        <v>34.700000000000003</v>
      </c>
      <c r="H57" s="800">
        <v>96</v>
      </c>
      <c r="I57" s="800">
        <v>5.45</v>
      </c>
      <c r="J57" s="801">
        <v>100022</v>
      </c>
      <c r="K57" s="802" t="s">
        <v>2905</v>
      </c>
      <c r="L57" s="803">
        <v>12</v>
      </c>
      <c r="M57" s="804">
        <v>1.6629</v>
      </c>
      <c r="N57" s="804">
        <v>19.95</v>
      </c>
      <c r="O57" s="364"/>
      <c r="P57" s="804">
        <v>45.5</v>
      </c>
      <c r="Q57" s="804"/>
      <c r="R57" s="804"/>
      <c r="S57" s="797" t="s">
        <v>3004</v>
      </c>
      <c r="T57" s="797" t="s">
        <v>24</v>
      </c>
      <c r="U57" s="800">
        <v>96</v>
      </c>
      <c r="V57" s="800">
        <v>5.45</v>
      </c>
      <c r="W57" s="805">
        <v>66.91</v>
      </c>
      <c r="X57" s="292"/>
      <c r="Y57" s="292"/>
      <c r="Z57" s="292"/>
      <c r="AA57" s="129"/>
    </row>
    <row r="58" spans="1:27" ht="31.2" x14ac:dyDescent="0.3">
      <c r="A58" s="795" t="s">
        <v>2901</v>
      </c>
      <c r="B58" s="828" t="s">
        <v>3005</v>
      </c>
      <c r="C58" s="385" t="s">
        <v>2106</v>
      </c>
      <c r="D58" s="797" t="s">
        <v>3006</v>
      </c>
      <c r="E58" s="797" t="s">
        <v>24</v>
      </c>
      <c r="F58" s="798">
        <v>32.700000000000003</v>
      </c>
      <c r="G58" s="799">
        <f t="shared" si="1"/>
        <v>34.700000000000003</v>
      </c>
      <c r="H58" s="800">
        <v>96</v>
      </c>
      <c r="I58" s="800">
        <v>5.45</v>
      </c>
      <c r="J58" s="801">
        <v>100022</v>
      </c>
      <c r="K58" s="802" t="s">
        <v>2905</v>
      </c>
      <c r="L58" s="803">
        <v>12</v>
      </c>
      <c r="M58" s="804">
        <v>1.6629</v>
      </c>
      <c r="N58" s="804">
        <v>19.95</v>
      </c>
      <c r="O58" s="364"/>
      <c r="P58" s="804">
        <v>47.52</v>
      </c>
      <c r="Q58" s="804"/>
      <c r="R58" s="804"/>
      <c r="S58" s="797" t="s">
        <v>3006</v>
      </c>
      <c r="T58" s="797" t="s">
        <v>24</v>
      </c>
      <c r="U58" s="800">
        <v>96</v>
      </c>
      <c r="V58" s="800">
        <v>5.45</v>
      </c>
      <c r="W58" s="805">
        <v>68.930000000000007</v>
      </c>
      <c r="X58" s="292"/>
      <c r="Y58" s="292"/>
      <c r="Z58" s="292"/>
      <c r="AA58" s="129"/>
    </row>
    <row r="59" spans="1:27" ht="31.2" x14ac:dyDescent="0.3">
      <c r="A59" s="795" t="s">
        <v>2901</v>
      </c>
      <c r="B59" s="796" t="s">
        <v>3007</v>
      </c>
      <c r="C59" s="385" t="s">
        <v>2106</v>
      </c>
      <c r="D59" s="797" t="s">
        <v>3008</v>
      </c>
      <c r="E59" s="797" t="s">
        <v>24</v>
      </c>
      <c r="F59" s="798">
        <v>25</v>
      </c>
      <c r="G59" s="799">
        <f t="shared" si="1"/>
        <v>27</v>
      </c>
      <c r="H59" s="800">
        <v>80</v>
      </c>
      <c r="I59" s="800">
        <v>5</v>
      </c>
      <c r="J59" s="801">
        <v>100022</v>
      </c>
      <c r="K59" s="802" t="s">
        <v>2905</v>
      </c>
      <c r="L59" s="803">
        <v>9.35</v>
      </c>
      <c r="M59" s="804">
        <v>1.6629</v>
      </c>
      <c r="N59" s="804">
        <v>15.55</v>
      </c>
      <c r="O59" s="364"/>
      <c r="P59" s="804">
        <v>44.08</v>
      </c>
      <c r="Q59" s="804"/>
      <c r="R59" s="804"/>
      <c r="S59" s="797" t="s">
        <v>3008</v>
      </c>
      <c r="T59" s="797" t="s">
        <v>24</v>
      </c>
      <c r="U59" s="800">
        <v>80</v>
      </c>
      <c r="V59" s="800">
        <v>5</v>
      </c>
      <c r="W59" s="805">
        <v>60.54</v>
      </c>
      <c r="X59" s="292"/>
      <c r="Y59" s="292"/>
      <c r="Z59" s="292"/>
      <c r="AA59" s="129"/>
    </row>
    <row r="60" spans="1:27" ht="31.2" x14ac:dyDescent="0.3">
      <c r="A60" s="795" t="s">
        <v>2901</v>
      </c>
      <c r="B60" s="796" t="s">
        <v>3009</v>
      </c>
      <c r="C60" s="385" t="s">
        <v>2106</v>
      </c>
      <c r="D60" s="797" t="s">
        <v>3010</v>
      </c>
      <c r="E60" s="797" t="s">
        <v>24</v>
      </c>
      <c r="F60" s="798">
        <v>25</v>
      </c>
      <c r="G60" s="799">
        <f t="shared" si="1"/>
        <v>27</v>
      </c>
      <c r="H60" s="800">
        <v>80</v>
      </c>
      <c r="I60" s="800">
        <v>5</v>
      </c>
      <c r="J60" s="801">
        <v>100022</v>
      </c>
      <c r="K60" s="802" t="s">
        <v>2905</v>
      </c>
      <c r="L60" s="803">
        <v>9.35</v>
      </c>
      <c r="M60" s="804">
        <v>1.6629</v>
      </c>
      <c r="N60" s="804">
        <v>15.55</v>
      </c>
      <c r="O60" s="364"/>
      <c r="P60" s="804">
        <v>47.52</v>
      </c>
      <c r="Q60" s="804"/>
      <c r="R60" s="804"/>
      <c r="S60" s="797" t="s">
        <v>3010</v>
      </c>
      <c r="T60" s="797" t="s">
        <v>24</v>
      </c>
      <c r="U60" s="800">
        <v>80</v>
      </c>
      <c r="V60" s="800">
        <v>5</v>
      </c>
      <c r="W60" s="805">
        <v>63.98</v>
      </c>
      <c r="X60" s="292"/>
      <c r="Y60" s="292"/>
      <c r="Z60" s="292"/>
      <c r="AA60" s="129"/>
    </row>
    <row r="61" spans="1:27" ht="31.2" x14ac:dyDescent="0.3">
      <c r="A61" s="795" t="s">
        <v>2901</v>
      </c>
      <c r="B61" s="796" t="s">
        <v>3011</v>
      </c>
      <c r="C61" s="385" t="s">
        <v>2106</v>
      </c>
      <c r="D61" s="797" t="s">
        <v>3012</v>
      </c>
      <c r="E61" s="797" t="s">
        <v>24</v>
      </c>
      <c r="F61" s="798">
        <v>25</v>
      </c>
      <c r="G61" s="799">
        <f t="shared" si="1"/>
        <v>27</v>
      </c>
      <c r="H61" s="800">
        <v>80</v>
      </c>
      <c r="I61" s="800">
        <v>5</v>
      </c>
      <c r="J61" s="801">
        <v>100022</v>
      </c>
      <c r="K61" s="802" t="s">
        <v>2905</v>
      </c>
      <c r="L61" s="803">
        <v>10</v>
      </c>
      <c r="M61" s="804">
        <v>1.6629</v>
      </c>
      <c r="N61" s="804">
        <v>16.63</v>
      </c>
      <c r="O61" s="364"/>
      <c r="P61" s="804">
        <v>41.44</v>
      </c>
      <c r="Q61" s="804"/>
      <c r="R61" s="804"/>
      <c r="S61" s="797" t="s">
        <v>3012</v>
      </c>
      <c r="T61" s="797" t="s">
        <v>24</v>
      </c>
      <c r="U61" s="800">
        <v>80</v>
      </c>
      <c r="V61" s="800">
        <v>5</v>
      </c>
      <c r="W61" s="805">
        <v>58.98</v>
      </c>
      <c r="X61" s="292"/>
      <c r="Y61" s="292"/>
      <c r="Z61" s="292"/>
      <c r="AA61" s="129"/>
    </row>
    <row r="62" spans="1:27" ht="31.2" x14ac:dyDescent="0.3">
      <c r="A62" s="795" t="s">
        <v>2901</v>
      </c>
      <c r="B62" s="796" t="s">
        <v>3013</v>
      </c>
      <c r="C62" s="385" t="s">
        <v>2106</v>
      </c>
      <c r="D62" s="797" t="s">
        <v>3014</v>
      </c>
      <c r="E62" s="797" t="s">
        <v>24</v>
      </c>
      <c r="F62" s="798">
        <v>25</v>
      </c>
      <c r="G62" s="799">
        <f t="shared" si="1"/>
        <v>27</v>
      </c>
      <c r="H62" s="800">
        <v>80</v>
      </c>
      <c r="I62" s="800">
        <v>5</v>
      </c>
      <c r="J62" s="801">
        <v>100022</v>
      </c>
      <c r="K62" s="802" t="s">
        <v>2905</v>
      </c>
      <c r="L62" s="803">
        <v>10</v>
      </c>
      <c r="M62" s="804">
        <v>1.6629</v>
      </c>
      <c r="N62" s="804">
        <v>16.63</v>
      </c>
      <c r="O62" s="364"/>
      <c r="P62" s="804">
        <v>44.48</v>
      </c>
      <c r="Q62" s="804"/>
      <c r="R62" s="804"/>
      <c r="S62" s="797" t="s">
        <v>3014</v>
      </c>
      <c r="T62" s="797" t="s">
        <v>24</v>
      </c>
      <c r="U62" s="800">
        <v>80</v>
      </c>
      <c r="V62" s="800">
        <v>5</v>
      </c>
      <c r="W62" s="805">
        <v>62.02</v>
      </c>
      <c r="X62" s="292"/>
      <c r="Y62" s="292"/>
      <c r="Z62" s="292"/>
      <c r="AA62" s="129"/>
    </row>
    <row r="63" spans="1:27" ht="46.8" x14ac:dyDescent="0.3">
      <c r="A63" s="795" t="s">
        <v>2901</v>
      </c>
      <c r="B63" s="796" t="s">
        <v>3015</v>
      </c>
      <c r="C63" s="385" t="s">
        <v>2106</v>
      </c>
      <c r="D63" s="797" t="s">
        <v>3016</v>
      </c>
      <c r="E63" s="797" t="s">
        <v>24</v>
      </c>
      <c r="F63" s="798">
        <v>18.059999999999999</v>
      </c>
      <c r="G63" s="799">
        <f t="shared" si="1"/>
        <v>20.059999999999999</v>
      </c>
      <c r="H63" s="800">
        <v>56</v>
      </c>
      <c r="I63" s="800">
        <v>5.16</v>
      </c>
      <c r="J63" s="801">
        <v>100022</v>
      </c>
      <c r="K63" s="802" t="s">
        <v>2905</v>
      </c>
      <c r="L63" s="803">
        <v>6.3</v>
      </c>
      <c r="M63" s="804">
        <v>1.6629</v>
      </c>
      <c r="N63" s="804">
        <v>10.48</v>
      </c>
      <c r="O63" s="364"/>
      <c r="P63" s="804">
        <v>43.4</v>
      </c>
      <c r="Q63" s="804"/>
      <c r="R63" s="804"/>
      <c r="S63" s="797" t="s">
        <v>3016</v>
      </c>
      <c r="T63" s="797" t="s">
        <v>24</v>
      </c>
      <c r="U63" s="800">
        <v>56</v>
      </c>
      <c r="V63" s="800">
        <v>5.16</v>
      </c>
      <c r="W63" s="805">
        <v>54.59</v>
      </c>
      <c r="X63" s="292"/>
      <c r="Y63" s="292"/>
      <c r="Z63" s="292"/>
      <c r="AA63" s="129"/>
    </row>
    <row r="64" spans="1:27" ht="46.8" x14ac:dyDescent="0.3">
      <c r="A64" s="795" t="s">
        <v>2901</v>
      </c>
      <c r="B64" s="796" t="s">
        <v>3017</v>
      </c>
      <c r="C64" s="385" t="s">
        <v>2106</v>
      </c>
      <c r="D64" s="797" t="s">
        <v>3018</v>
      </c>
      <c r="E64" s="797" t="s">
        <v>24</v>
      </c>
      <c r="F64" s="798">
        <v>18.059999999999999</v>
      </c>
      <c r="G64" s="799">
        <f t="shared" si="1"/>
        <v>20.059999999999999</v>
      </c>
      <c r="H64" s="800">
        <v>56</v>
      </c>
      <c r="I64" s="800">
        <v>5.16</v>
      </c>
      <c r="J64" s="801">
        <v>100022</v>
      </c>
      <c r="K64" s="802" t="s">
        <v>2905</v>
      </c>
      <c r="L64" s="803">
        <v>6.3</v>
      </c>
      <c r="M64" s="804">
        <v>1.6629</v>
      </c>
      <c r="N64" s="804">
        <v>10.48</v>
      </c>
      <c r="O64" s="364"/>
      <c r="P64" s="804">
        <v>41.44</v>
      </c>
      <c r="Q64" s="804"/>
      <c r="R64" s="804"/>
      <c r="S64" s="797" t="s">
        <v>3018</v>
      </c>
      <c r="T64" s="797" t="s">
        <v>24</v>
      </c>
      <c r="U64" s="800">
        <v>56</v>
      </c>
      <c r="V64" s="800">
        <v>5.16</v>
      </c>
      <c r="W64" s="805">
        <v>52.63</v>
      </c>
      <c r="X64" s="292"/>
      <c r="Y64" s="292"/>
      <c r="Z64" s="292"/>
      <c r="AA64" s="129"/>
    </row>
    <row r="65" spans="1:27" ht="46.8" x14ac:dyDescent="0.3">
      <c r="A65" s="795" t="s">
        <v>2901</v>
      </c>
      <c r="B65" s="796" t="s">
        <v>3019</v>
      </c>
      <c r="C65" s="385" t="s">
        <v>2106</v>
      </c>
      <c r="D65" s="797" t="s">
        <v>3020</v>
      </c>
      <c r="E65" s="797" t="s">
        <v>24</v>
      </c>
      <c r="F65" s="798">
        <v>17.850000000000001</v>
      </c>
      <c r="G65" s="799">
        <f t="shared" si="1"/>
        <v>19.850000000000001</v>
      </c>
      <c r="H65" s="800">
        <v>56</v>
      </c>
      <c r="I65" s="800">
        <v>5.0999999999999996</v>
      </c>
      <c r="J65" s="801">
        <v>100022</v>
      </c>
      <c r="K65" s="802" t="s">
        <v>2905</v>
      </c>
      <c r="L65" s="803">
        <v>7</v>
      </c>
      <c r="M65" s="804">
        <v>1.6629</v>
      </c>
      <c r="N65" s="804">
        <v>11.64</v>
      </c>
      <c r="O65" s="364"/>
      <c r="P65" s="804">
        <v>38.92</v>
      </c>
      <c r="Q65" s="804"/>
      <c r="R65" s="804"/>
      <c r="S65" s="797" t="s">
        <v>3020</v>
      </c>
      <c r="T65" s="797" t="s">
        <v>24</v>
      </c>
      <c r="U65" s="800">
        <v>56</v>
      </c>
      <c r="V65" s="800">
        <v>5.0999999999999996</v>
      </c>
      <c r="W65" s="805">
        <v>51.27</v>
      </c>
      <c r="X65" s="292"/>
      <c r="Y65" s="292"/>
      <c r="Z65" s="292"/>
      <c r="AA65" s="129"/>
    </row>
    <row r="66" spans="1:27" ht="46.8" x14ac:dyDescent="0.3">
      <c r="A66" s="795" t="s">
        <v>2901</v>
      </c>
      <c r="B66" s="796" t="s">
        <v>3021</v>
      </c>
      <c r="C66" s="385" t="s">
        <v>2106</v>
      </c>
      <c r="D66" s="797" t="s">
        <v>3022</v>
      </c>
      <c r="E66" s="797" t="s">
        <v>24</v>
      </c>
      <c r="F66" s="798">
        <v>17.850000000000001</v>
      </c>
      <c r="G66" s="799">
        <f t="shared" si="1"/>
        <v>19.850000000000001</v>
      </c>
      <c r="H66" s="800">
        <v>56</v>
      </c>
      <c r="I66" s="800">
        <v>5.0999999999999996</v>
      </c>
      <c r="J66" s="801">
        <v>100022</v>
      </c>
      <c r="K66" s="802" t="s">
        <v>2905</v>
      </c>
      <c r="L66" s="803">
        <v>7</v>
      </c>
      <c r="M66" s="804">
        <v>1.6629</v>
      </c>
      <c r="N66" s="804">
        <v>11.64</v>
      </c>
      <c r="O66" s="364"/>
      <c r="P66" s="804">
        <v>40.32</v>
      </c>
      <c r="Q66" s="804"/>
      <c r="R66" s="804"/>
      <c r="S66" s="797" t="s">
        <v>3022</v>
      </c>
      <c r="T66" s="797" t="s">
        <v>24</v>
      </c>
      <c r="U66" s="800">
        <v>56</v>
      </c>
      <c r="V66" s="800">
        <v>5.0999999999999996</v>
      </c>
      <c r="W66" s="805">
        <v>52.67</v>
      </c>
      <c r="X66" s="292"/>
      <c r="Y66" s="292"/>
      <c r="Z66" s="292"/>
      <c r="AA66" s="129"/>
    </row>
    <row r="67" spans="1:27" ht="15.6" x14ac:dyDescent="0.3">
      <c r="A67" s="795" t="s">
        <v>2901</v>
      </c>
      <c r="B67" s="796" t="s">
        <v>3023</v>
      </c>
      <c r="C67" s="128" t="s">
        <v>2903</v>
      </c>
      <c r="D67" s="797" t="s">
        <v>3024</v>
      </c>
      <c r="E67" s="797" t="s">
        <v>24</v>
      </c>
      <c r="F67" s="798">
        <v>21.09</v>
      </c>
      <c r="G67" s="799">
        <f t="shared" si="1"/>
        <v>23.09</v>
      </c>
      <c r="H67" s="800">
        <v>28</v>
      </c>
      <c r="I67" s="800">
        <v>12.05</v>
      </c>
      <c r="J67" s="129"/>
      <c r="K67" s="802"/>
      <c r="L67" s="803"/>
      <c r="M67" s="804"/>
      <c r="N67" s="804"/>
      <c r="O67" s="364"/>
      <c r="P67" s="804"/>
      <c r="Q67" s="804"/>
      <c r="R67" s="804"/>
      <c r="S67" s="797" t="s">
        <v>3024</v>
      </c>
      <c r="T67" s="797" t="s">
        <v>24</v>
      </c>
      <c r="U67" s="800">
        <v>28</v>
      </c>
      <c r="V67" s="800">
        <v>12.05</v>
      </c>
      <c r="W67" s="805">
        <v>60.2</v>
      </c>
      <c r="X67" s="292"/>
      <c r="Y67" s="292"/>
      <c r="Z67" s="292"/>
      <c r="AA67" s="129"/>
    </row>
    <row r="68" spans="1:27" ht="31.2" x14ac:dyDescent="0.3">
      <c r="A68" s="795" t="s">
        <v>2901</v>
      </c>
      <c r="B68" s="796" t="s">
        <v>3025</v>
      </c>
      <c r="C68" s="128" t="s">
        <v>2903</v>
      </c>
      <c r="D68" s="797" t="s">
        <v>3026</v>
      </c>
      <c r="E68" s="797" t="s">
        <v>24</v>
      </c>
      <c r="F68" s="798">
        <v>25.71</v>
      </c>
      <c r="G68" s="799">
        <f t="shared" si="1"/>
        <v>27.71</v>
      </c>
      <c r="H68" s="800">
        <v>28</v>
      </c>
      <c r="I68" s="800">
        <v>14.69</v>
      </c>
      <c r="J68" s="129"/>
      <c r="K68" s="802"/>
      <c r="L68" s="803"/>
      <c r="M68" s="804"/>
      <c r="N68" s="804"/>
      <c r="O68" s="364"/>
      <c r="P68" s="804"/>
      <c r="Q68" s="804"/>
      <c r="R68" s="804"/>
      <c r="S68" s="797" t="s">
        <v>3026</v>
      </c>
      <c r="T68" s="797" t="s">
        <v>24</v>
      </c>
      <c r="U68" s="800">
        <v>28</v>
      </c>
      <c r="V68" s="800">
        <v>14.69</v>
      </c>
      <c r="W68" s="805">
        <v>62.16</v>
      </c>
      <c r="X68" s="292"/>
      <c r="Y68" s="292"/>
      <c r="Z68" s="292"/>
      <c r="AA68" s="129"/>
    </row>
    <row r="69" spans="1:27" ht="31.2" x14ac:dyDescent="0.3">
      <c r="A69" s="795" t="s">
        <v>2901</v>
      </c>
      <c r="B69" s="795" t="s">
        <v>3027</v>
      </c>
      <c r="C69" s="385" t="s">
        <v>2106</v>
      </c>
      <c r="D69" s="829">
        <v>9998</v>
      </c>
      <c r="E69" s="797" t="s">
        <v>24</v>
      </c>
      <c r="F69" s="830">
        <v>32.4</v>
      </c>
      <c r="G69" s="799">
        <f t="shared" si="1"/>
        <v>34.4</v>
      </c>
      <c r="H69" s="831">
        <v>108</v>
      </c>
      <c r="I69" s="831">
        <v>4.8</v>
      </c>
      <c r="J69" s="801">
        <v>100022</v>
      </c>
      <c r="K69" s="802" t="s">
        <v>2905</v>
      </c>
      <c r="L69" s="803">
        <v>13.5</v>
      </c>
      <c r="M69" s="804">
        <v>1.6629</v>
      </c>
      <c r="N69" s="804">
        <v>22.45</v>
      </c>
      <c r="O69" s="364"/>
      <c r="P69" s="804">
        <v>63.18</v>
      </c>
      <c r="Q69" s="804"/>
      <c r="R69" s="804"/>
      <c r="S69" s="829">
        <v>9998</v>
      </c>
      <c r="T69" s="797" t="s">
        <v>24</v>
      </c>
      <c r="U69" s="831">
        <v>108</v>
      </c>
      <c r="V69" s="831">
        <v>4.8</v>
      </c>
      <c r="W69" s="805">
        <v>85.63</v>
      </c>
      <c r="X69" s="292"/>
      <c r="Y69" s="292"/>
      <c r="Z69" s="292"/>
      <c r="AA69" s="129"/>
    </row>
    <row r="70" spans="1:27" ht="31.2" x14ac:dyDescent="0.3">
      <c r="A70" s="795" t="s">
        <v>2901</v>
      </c>
      <c r="B70" s="795" t="s">
        <v>3027</v>
      </c>
      <c r="C70" s="385" t="s">
        <v>2106</v>
      </c>
      <c r="D70" s="829">
        <v>9999</v>
      </c>
      <c r="E70" s="797" t="s">
        <v>24</v>
      </c>
      <c r="F70" s="830">
        <v>32.4</v>
      </c>
      <c r="G70" s="799">
        <f t="shared" si="1"/>
        <v>34.4</v>
      </c>
      <c r="H70" s="831">
        <v>108</v>
      </c>
      <c r="I70" s="831">
        <v>4.8</v>
      </c>
      <c r="J70" s="801">
        <v>100022</v>
      </c>
      <c r="K70" s="802" t="s">
        <v>2905</v>
      </c>
      <c r="L70" s="803">
        <v>13.5</v>
      </c>
      <c r="M70" s="804">
        <v>1.6629</v>
      </c>
      <c r="N70" s="804">
        <v>22.45</v>
      </c>
      <c r="O70" s="364"/>
      <c r="P70" s="804">
        <v>68.58</v>
      </c>
      <c r="Q70" s="804"/>
      <c r="R70" s="804"/>
      <c r="S70" s="829">
        <v>9999</v>
      </c>
      <c r="T70" s="797" t="s">
        <v>24</v>
      </c>
      <c r="U70" s="831">
        <v>108</v>
      </c>
      <c r="V70" s="831">
        <v>4.8</v>
      </c>
      <c r="W70" s="805">
        <v>91.03</v>
      </c>
      <c r="X70" s="292"/>
      <c r="Y70" s="292"/>
      <c r="Z70" s="292"/>
      <c r="AA70" s="129"/>
    </row>
    <row r="71" spans="1:27" ht="31.2" x14ac:dyDescent="0.3">
      <c r="A71" s="795" t="s">
        <v>2901</v>
      </c>
      <c r="B71" s="795" t="s">
        <v>3028</v>
      </c>
      <c r="C71" s="385" t="s">
        <v>2106</v>
      </c>
      <c r="D71" s="829">
        <v>92625</v>
      </c>
      <c r="E71" s="797" t="s">
        <v>24</v>
      </c>
      <c r="F71" s="830">
        <v>29.5</v>
      </c>
      <c r="G71" s="799">
        <f t="shared" si="1"/>
        <v>31.5</v>
      </c>
      <c r="H71" s="831">
        <v>160</v>
      </c>
      <c r="I71" s="831">
        <v>2.95</v>
      </c>
      <c r="J71" s="801">
        <v>100022</v>
      </c>
      <c r="K71" s="802" t="s">
        <v>2905</v>
      </c>
      <c r="L71" s="803">
        <v>8.5</v>
      </c>
      <c r="M71" s="804">
        <v>1.6629</v>
      </c>
      <c r="N71" s="804">
        <v>14.13</v>
      </c>
      <c r="O71" s="364"/>
      <c r="P71" s="804">
        <v>61.6</v>
      </c>
      <c r="Q71" s="804"/>
      <c r="R71" s="804"/>
      <c r="S71" s="829">
        <v>92625</v>
      </c>
      <c r="T71" s="797" t="s">
        <v>24</v>
      </c>
      <c r="U71" s="831">
        <v>160</v>
      </c>
      <c r="V71" s="831">
        <v>2.95</v>
      </c>
      <c r="W71" s="805">
        <v>75.73</v>
      </c>
      <c r="X71" s="292"/>
      <c r="Y71" s="292"/>
      <c r="Z71" s="292"/>
      <c r="AA71" s="129"/>
    </row>
    <row r="72" spans="1:27" ht="31.2" x14ac:dyDescent="0.3">
      <c r="A72" s="795" t="s">
        <v>2901</v>
      </c>
      <c r="B72" s="795" t="s">
        <v>3028</v>
      </c>
      <c r="C72" s="385" t="s">
        <v>2106</v>
      </c>
      <c r="D72" s="829">
        <v>92626</v>
      </c>
      <c r="E72" s="797" t="s">
        <v>24</v>
      </c>
      <c r="F72" s="830">
        <v>29.5</v>
      </c>
      <c r="G72" s="799">
        <f t="shared" si="1"/>
        <v>31.5</v>
      </c>
      <c r="H72" s="831">
        <v>160</v>
      </c>
      <c r="I72" s="831">
        <v>2.95</v>
      </c>
      <c r="J72" s="801">
        <v>100022</v>
      </c>
      <c r="K72" s="802" t="s">
        <v>2905</v>
      </c>
      <c r="L72" s="803">
        <v>8.5</v>
      </c>
      <c r="M72" s="804">
        <v>1.6629</v>
      </c>
      <c r="N72" s="804">
        <v>14.13</v>
      </c>
      <c r="O72" s="364"/>
      <c r="P72" s="804">
        <v>67.2</v>
      </c>
      <c r="Q72" s="804"/>
      <c r="R72" s="804"/>
      <c r="S72" s="829">
        <v>92626</v>
      </c>
      <c r="T72" s="797" t="s">
        <v>24</v>
      </c>
      <c r="U72" s="831">
        <v>160</v>
      </c>
      <c r="V72" s="831">
        <v>2.95</v>
      </c>
      <c r="W72" s="805">
        <v>81.33</v>
      </c>
      <c r="X72" s="292"/>
      <c r="Y72" s="292"/>
      <c r="Z72" s="292"/>
      <c r="AA72" s="129"/>
    </row>
    <row r="73" spans="1:27" ht="31.2" x14ac:dyDescent="0.3">
      <c r="A73" s="795" t="s">
        <v>2901</v>
      </c>
      <c r="B73" s="795" t="s">
        <v>3029</v>
      </c>
      <c r="C73" s="385" t="s">
        <v>2106</v>
      </c>
      <c r="D73" s="829">
        <v>90625</v>
      </c>
      <c r="E73" s="797" t="s">
        <v>24</v>
      </c>
      <c r="F73" s="830">
        <v>30.2</v>
      </c>
      <c r="G73" s="799">
        <f t="shared" si="1"/>
        <v>32.200000000000003</v>
      </c>
      <c r="H73" s="831">
        <v>160</v>
      </c>
      <c r="I73" s="831">
        <v>3.02</v>
      </c>
      <c r="J73" s="801">
        <v>100022</v>
      </c>
      <c r="K73" s="802" t="s">
        <v>2905</v>
      </c>
      <c r="L73" s="803">
        <v>8.5</v>
      </c>
      <c r="M73" s="804">
        <v>1.6629</v>
      </c>
      <c r="N73" s="804">
        <v>14.13</v>
      </c>
      <c r="O73" s="364"/>
      <c r="P73" s="804">
        <v>61.6</v>
      </c>
      <c r="Q73" s="804"/>
      <c r="R73" s="804"/>
      <c r="S73" s="829">
        <v>90625</v>
      </c>
      <c r="T73" s="797" t="s">
        <v>24</v>
      </c>
      <c r="U73" s="831">
        <v>160</v>
      </c>
      <c r="V73" s="831">
        <v>3.02</v>
      </c>
      <c r="W73" s="805">
        <v>77.09</v>
      </c>
      <c r="X73" s="292"/>
      <c r="Y73" s="292"/>
      <c r="Z73" s="292"/>
      <c r="AA73" s="129"/>
    </row>
    <row r="74" spans="1:27" ht="31.2" x14ac:dyDescent="0.3">
      <c r="A74" s="795" t="s">
        <v>2901</v>
      </c>
      <c r="B74" s="795" t="s">
        <v>3029</v>
      </c>
      <c r="C74" s="385" t="s">
        <v>2106</v>
      </c>
      <c r="D74" s="829">
        <v>90626</v>
      </c>
      <c r="E74" s="797" t="s">
        <v>24</v>
      </c>
      <c r="F74" s="830">
        <v>30.2</v>
      </c>
      <c r="G74" s="799">
        <f t="shared" si="1"/>
        <v>32.200000000000003</v>
      </c>
      <c r="H74" s="831">
        <v>160</v>
      </c>
      <c r="I74" s="831">
        <v>3.02</v>
      </c>
      <c r="J74" s="801">
        <v>100022</v>
      </c>
      <c r="K74" s="802" t="s">
        <v>2905</v>
      </c>
      <c r="L74" s="803">
        <v>8.5</v>
      </c>
      <c r="M74" s="804">
        <v>1.6629</v>
      </c>
      <c r="N74" s="804">
        <v>14.13</v>
      </c>
      <c r="O74" s="364"/>
      <c r="P74" s="804">
        <v>67.2</v>
      </c>
      <c r="Q74" s="804"/>
      <c r="R74" s="804"/>
      <c r="S74" s="829">
        <v>90626</v>
      </c>
      <c r="T74" s="797" t="s">
        <v>24</v>
      </c>
      <c r="U74" s="831">
        <v>160</v>
      </c>
      <c r="V74" s="831">
        <v>3.02</v>
      </c>
      <c r="W74" s="805">
        <v>82.69</v>
      </c>
      <c r="X74" s="292"/>
      <c r="Y74" s="292"/>
      <c r="Z74" s="292"/>
      <c r="AA74" s="129"/>
    </row>
  </sheetData>
  <protectedRanges>
    <protectedRange password="8F60" sqref="Z6" name="Calculations_40"/>
    <protectedRange sqref="J39:J66 K39:K74 J69:J74 J7:K38" name="Range1_1"/>
  </protectedRanges>
  <mergeCells count="1">
    <mergeCell ref="P5:Q5"/>
  </mergeCells>
  <conditionalFormatting sqref="D1:D6">
    <cfRule type="duplicateValues" dxfId="43" priority="2"/>
  </conditionalFormatting>
  <conditionalFormatting sqref="T6">
    <cfRule type="duplicateValues" dxfId="42" priority="1"/>
  </conditionalFormatting>
  <conditionalFormatting sqref="E1:E6">
    <cfRule type="duplicateValues" dxfId="41" priority="3"/>
  </conditionalFormatting>
  <conditionalFormatting sqref="T1:T5 S1:S6">
    <cfRule type="duplicateValues" dxfId="40" priority="4"/>
  </conditionalFormatting>
  <dataValidations count="1">
    <dataValidation type="list" allowBlank="1" showInputMessage="1" showErrorMessage="1" error="Select from drop down list" sqref="C69:C74 C9:C66" xr:uid="{00000000-0002-0000-4700-000000000000}">
      <formula1>Category</formula1>
    </dataValidation>
  </dataValidations>
  <pageMargins left="0.7" right="0.7" top="0.75" bottom="0.75" header="0.3" footer="0.3"/>
  <pageSetup paperSize="5" scale="45" orientation="landscape"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tabColor rgb="FFFF0000"/>
  </sheetPr>
  <dimension ref="A1:X74"/>
  <sheetViews>
    <sheetView zoomScaleNormal="100"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20.33203125" style="10" customWidth="1"/>
    <col min="3" max="3" width="27.33203125" style="10" bestFit="1" customWidth="1"/>
    <col min="4" max="6" width="10.33203125" style="784" bestFit="1" customWidth="1"/>
    <col min="7" max="7" width="8.44140625" style="784" bestFit="1" customWidth="1"/>
    <col min="8" max="8" width="7.44140625" style="784" bestFit="1" customWidth="1"/>
    <col min="9" max="9" width="9.33203125" style="784"/>
    <col min="10" max="10" width="23.44140625" style="784" customWidth="1"/>
    <col min="11" max="11" width="20.6640625" style="784" customWidth="1"/>
    <col min="12" max="12" width="21.6640625" style="784" customWidth="1"/>
    <col min="13" max="13" width="20.6640625" style="784" customWidth="1"/>
    <col min="14" max="14" width="10.33203125" style="58" bestFit="1" customWidth="1"/>
    <col min="15" max="16" width="8.5546875" style="783" bestFit="1" customWidth="1"/>
    <col min="17" max="17" width="5.6640625" style="59" customWidth="1"/>
    <col min="18" max="18" width="16" style="783" bestFit="1" customWidth="1"/>
    <col min="19" max="19" width="15.6640625" style="783" bestFit="1" customWidth="1"/>
    <col min="20" max="20" width="6.5546875" style="784"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785"/>
      <c r="F2" s="786"/>
      <c r="G2" s="786"/>
      <c r="H2" s="786"/>
      <c r="I2" s="786"/>
      <c r="J2" s="786"/>
      <c r="K2" s="786"/>
      <c r="L2" s="786"/>
      <c r="M2" s="786"/>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31.2" x14ac:dyDescent="0.3">
      <c r="A7" s="795" t="s">
        <v>2901</v>
      </c>
      <c r="B7" s="796" t="s">
        <v>2902</v>
      </c>
      <c r="C7" s="797" t="s">
        <v>2904</v>
      </c>
      <c r="D7" s="797" t="s">
        <v>24</v>
      </c>
      <c r="E7" s="798">
        <v>15.75</v>
      </c>
      <c r="F7" s="799">
        <f>SUM(E7+2)</f>
        <v>17.75</v>
      </c>
      <c r="G7" s="800">
        <v>36</v>
      </c>
      <c r="H7" s="800">
        <v>7</v>
      </c>
      <c r="I7" s="832">
        <v>100022</v>
      </c>
      <c r="J7" s="802" t="s">
        <v>2905</v>
      </c>
      <c r="K7" s="805">
        <v>46</v>
      </c>
      <c r="L7" s="829"/>
      <c r="M7" s="829"/>
      <c r="N7" s="803">
        <v>4.5</v>
      </c>
      <c r="O7" s="804">
        <v>1.6629</v>
      </c>
      <c r="P7" s="804">
        <v>7.48</v>
      </c>
      <c r="R7" s="804">
        <v>7.48</v>
      </c>
      <c r="S7" s="292"/>
      <c r="T7" s="129"/>
    </row>
    <row r="8" spans="1:20" ht="31.2" x14ac:dyDescent="0.3">
      <c r="A8" s="795" t="s">
        <v>2901</v>
      </c>
      <c r="B8" s="796" t="s">
        <v>2906</v>
      </c>
      <c r="C8" s="797" t="s">
        <v>2907</v>
      </c>
      <c r="D8" s="797" t="s">
        <v>24</v>
      </c>
      <c r="E8" s="798">
        <v>12.6</v>
      </c>
      <c r="F8" s="799">
        <f t="shared" ref="F8:F23" si="0">SUM(E8+2)</f>
        <v>14.6</v>
      </c>
      <c r="G8" s="800">
        <v>32</v>
      </c>
      <c r="H8" s="800">
        <v>6.3</v>
      </c>
      <c r="I8" s="832">
        <v>100022</v>
      </c>
      <c r="J8" s="802" t="s">
        <v>2905</v>
      </c>
      <c r="K8" s="805">
        <v>37.68</v>
      </c>
      <c r="L8" s="829"/>
      <c r="M8" s="829"/>
      <c r="N8" s="803">
        <v>4</v>
      </c>
      <c r="O8" s="804">
        <v>1.6629</v>
      </c>
      <c r="P8" s="804">
        <v>6.65</v>
      </c>
      <c r="R8" s="804">
        <v>6.65</v>
      </c>
      <c r="S8" s="292"/>
      <c r="T8" s="129"/>
    </row>
    <row r="9" spans="1:20" ht="31.2" x14ac:dyDescent="0.3">
      <c r="A9" s="795" t="s">
        <v>2901</v>
      </c>
      <c r="B9" s="796" t="s">
        <v>2908</v>
      </c>
      <c r="C9" s="797" t="s">
        <v>2909</v>
      </c>
      <c r="D9" s="797" t="s">
        <v>24</v>
      </c>
      <c r="E9" s="798">
        <v>15.75</v>
      </c>
      <c r="F9" s="799">
        <f t="shared" si="0"/>
        <v>17.75</v>
      </c>
      <c r="G9" s="800">
        <v>72</v>
      </c>
      <c r="H9" s="800">
        <v>3.5</v>
      </c>
      <c r="I9" s="832">
        <v>100022</v>
      </c>
      <c r="J9" s="802" t="s">
        <v>2905</v>
      </c>
      <c r="K9" s="805">
        <v>38.65</v>
      </c>
      <c r="L9" s="829"/>
      <c r="M9" s="829"/>
      <c r="N9" s="803">
        <v>4.5</v>
      </c>
      <c r="O9" s="804">
        <v>1.6629</v>
      </c>
      <c r="P9" s="804">
        <v>7.48</v>
      </c>
      <c r="R9" s="804">
        <v>7.48</v>
      </c>
      <c r="S9" s="292"/>
      <c r="T9" s="129"/>
    </row>
    <row r="10" spans="1:20" ht="31.2" x14ac:dyDescent="0.3">
      <c r="A10" s="795" t="s">
        <v>2901</v>
      </c>
      <c r="B10" s="796" t="s">
        <v>2910</v>
      </c>
      <c r="C10" s="797" t="s">
        <v>2911</v>
      </c>
      <c r="D10" s="797" t="s">
        <v>24</v>
      </c>
      <c r="E10" s="798">
        <v>15.75</v>
      </c>
      <c r="F10" s="799">
        <f t="shared" si="0"/>
        <v>17.75</v>
      </c>
      <c r="G10" s="800">
        <v>72</v>
      </c>
      <c r="H10" s="800">
        <v>3.5</v>
      </c>
      <c r="I10" s="832">
        <v>100022</v>
      </c>
      <c r="J10" s="802" t="s">
        <v>2905</v>
      </c>
      <c r="K10" s="805">
        <v>41.32</v>
      </c>
      <c r="L10" s="829"/>
      <c r="M10" s="829"/>
      <c r="N10" s="803">
        <v>4.5</v>
      </c>
      <c r="O10" s="804">
        <v>1.6629</v>
      </c>
      <c r="P10" s="804">
        <v>7.48</v>
      </c>
      <c r="R10" s="804">
        <v>7.48</v>
      </c>
      <c r="S10" s="292"/>
      <c r="T10" s="129"/>
    </row>
    <row r="11" spans="1:20" ht="31.2" x14ac:dyDescent="0.3">
      <c r="A11" s="795" t="s">
        <v>2901</v>
      </c>
      <c r="B11" s="796" t="s">
        <v>2912</v>
      </c>
      <c r="C11" s="797" t="s">
        <v>2913</v>
      </c>
      <c r="D11" s="797" t="s">
        <v>24</v>
      </c>
      <c r="E11" s="798">
        <v>23.58</v>
      </c>
      <c r="F11" s="799">
        <f t="shared" si="0"/>
        <v>25.58</v>
      </c>
      <c r="G11" s="800">
        <v>72</v>
      </c>
      <c r="H11" s="800">
        <v>5.24</v>
      </c>
      <c r="I11" s="832">
        <v>100022</v>
      </c>
      <c r="J11" s="802" t="s">
        <v>2905</v>
      </c>
      <c r="K11" s="805">
        <v>60.63</v>
      </c>
      <c r="L11" s="829"/>
      <c r="M11" s="829"/>
      <c r="N11" s="803">
        <v>8.1</v>
      </c>
      <c r="O11" s="804">
        <v>1.6629</v>
      </c>
      <c r="P11" s="804">
        <v>13.47</v>
      </c>
      <c r="R11" s="804">
        <v>13.47</v>
      </c>
      <c r="S11" s="292"/>
      <c r="T11" s="129"/>
    </row>
    <row r="12" spans="1:20" ht="31.2" x14ac:dyDescent="0.3">
      <c r="A12" s="795" t="s">
        <v>2901</v>
      </c>
      <c r="B12" s="796" t="s">
        <v>2914</v>
      </c>
      <c r="C12" s="797" t="s">
        <v>2915</v>
      </c>
      <c r="D12" s="797" t="s">
        <v>24</v>
      </c>
      <c r="E12" s="798">
        <v>23.58</v>
      </c>
      <c r="F12" s="799">
        <f t="shared" si="0"/>
        <v>25.58</v>
      </c>
      <c r="G12" s="800">
        <v>72</v>
      </c>
      <c r="H12" s="800">
        <v>5.24</v>
      </c>
      <c r="I12" s="832">
        <v>100022</v>
      </c>
      <c r="J12" s="802" t="s">
        <v>2905</v>
      </c>
      <c r="K12" s="805">
        <v>65.31</v>
      </c>
      <c r="L12" s="829"/>
      <c r="M12" s="829"/>
      <c r="N12" s="803">
        <v>8.1</v>
      </c>
      <c r="O12" s="804">
        <v>1.6629</v>
      </c>
      <c r="P12" s="804">
        <v>13.47</v>
      </c>
      <c r="R12" s="804">
        <v>13.47</v>
      </c>
      <c r="S12" s="292"/>
      <c r="T12" s="129"/>
    </row>
    <row r="13" spans="1:20" ht="31.2" x14ac:dyDescent="0.3">
      <c r="A13" s="795" t="s">
        <v>2901</v>
      </c>
      <c r="B13" s="796" t="s">
        <v>2916</v>
      </c>
      <c r="C13" s="797" t="s">
        <v>2917</v>
      </c>
      <c r="D13" s="797" t="s">
        <v>24</v>
      </c>
      <c r="E13" s="798">
        <v>32.19</v>
      </c>
      <c r="F13" s="799">
        <f t="shared" si="0"/>
        <v>34.19</v>
      </c>
      <c r="G13" s="800">
        <v>100</v>
      </c>
      <c r="H13" s="800">
        <v>5.15</v>
      </c>
      <c r="I13" s="832">
        <v>100022</v>
      </c>
      <c r="J13" s="802" t="s">
        <v>2905</v>
      </c>
      <c r="K13" s="805">
        <v>65.69</v>
      </c>
      <c r="L13" s="829"/>
      <c r="M13" s="829"/>
      <c r="N13" s="803">
        <v>12.5</v>
      </c>
      <c r="O13" s="804">
        <v>1.6629</v>
      </c>
      <c r="P13" s="804">
        <v>20.79</v>
      </c>
      <c r="R13" s="804">
        <v>20.79</v>
      </c>
      <c r="S13" s="292"/>
      <c r="T13" s="129"/>
    </row>
    <row r="14" spans="1:20" ht="46.8" x14ac:dyDescent="0.3">
      <c r="A14" s="795" t="s">
        <v>2901</v>
      </c>
      <c r="B14" s="796" t="s">
        <v>2918</v>
      </c>
      <c r="C14" s="797" t="s">
        <v>2920</v>
      </c>
      <c r="D14" s="797" t="s">
        <v>24</v>
      </c>
      <c r="E14" s="798">
        <v>15.31</v>
      </c>
      <c r="F14" s="799">
        <f t="shared" si="0"/>
        <v>17.310000000000002</v>
      </c>
      <c r="G14" s="800">
        <v>70</v>
      </c>
      <c r="H14" s="800">
        <v>3.5</v>
      </c>
      <c r="I14" s="832">
        <v>100022</v>
      </c>
      <c r="J14" s="802" t="s">
        <v>2905</v>
      </c>
      <c r="K14" s="805">
        <v>38.58</v>
      </c>
      <c r="L14" s="829"/>
      <c r="M14" s="829"/>
      <c r="N14" s="803">
        <v>3.5</v>
      </c>
      <c r="O14" s="804">
        <v>1.6629</v>
      </c>
      <c r="P14" s="804">
        <v>5.82</v>
      </c>
      <c r="R14" s="804">
        <v>5.85</v>
      </c>
      <c r="S14" s="292"/>
      <c r="T14" s="129"/>
    </row>
    <row r="15" spans="1:20" ht="46.8" x14ac:dyDescent="0.3">
      <c r="A15" s="795" t="s">
        <v>2901</v>
      </c>
      <c r="B15" s="796" t="s">
        <v>2921</v>
      </c>
      <c r="C15" s="797" t="s">
        <v>2922</v>
      </c>
      <c r="D15" s="797" t="s">
        <v>24</v>
      </c>
      <c r="E15" s="798">
        <v>19.41</v>
      </c>
      <c r="F15" s="799">
        <f t="shared" si="0"/>
        <v>21.41</v>
      </c>
      <c r="G15" s="800">
        <v>54</v>
      </c>
      <c r="H15" s="800">
        <v>5.75</v>
      </c>
      <c r="I15" s="832">
        <v>100022</v>
      </c>
      <c r="J15" s="802" t="s">
        <v>2905</v>
      </c>
      <c r="K15" s="805">
        <v>38.42</v>
      </c>
      <c r="L15" s="829"/>
      <c r="M15" s="829"/>
      <c r="N15" s="803">
        <v>1.0228999999999999</v>
      </c>
      <c r="O15" s="804">
        <v>1.6629</v>
      </c>
      <c r="P15" s="804">
        <v>1.7</v>
      </c>
      <c r="R15" s="804">
        <v>1.7</v>
      </c>
      <c r="S15" s="292"/>
      <c r="T15" s="129"/>
    </row>
    <row r="16" spans="1:20" ht="46.8" x14ac:dyDescent="0.3">
      <c r="A16" s="795" t="s">
        <v>2901</v>
      </c>
      <c r="B16" s="796" t="s">
        <v>2923</v>
      </c>
      <c r="C16" s="797" t="s">
        <v>2924</v>
      </c>
      <c r="D16" s="797" t="s">
        <v>24</v>
      </c>
      <c r="E16" s="798">
        <v>19.41</v>
      </c>
      <c r="F16" s="799">
        <f t="shared" si="0"/>
        <v>21.41</v>
      </c>
      <c r="G16" s="800">
        <v>54</v>
      </c>
      <c r="H16" s="800">
        <v>5.75</v>
      </c>
      <c r="I16" s="832">
        <v>100022</v>
      </c>
      <c r="J16" s="802" t="s">
        <v>2905</v>
      </c>
      <c r="K16" s="805">
        <v>39.770000000000003</v>
      </c>
      <c r="L16" s="829"/>
      <c r="M16" s="829"/>
      <c r="N16" s="803">
        <v>1.0228999999999999</v>
      </c>
      <c r="O16" s="804">
        <v>1.6629</v>
      </c>
      <c r="P16" s="804">
        <v>1.7</v>
      </c>
      <c r="R16" s="804">
        <v>1.7</v>
      </c>
      <c r="S16" s="292"/>
      <c r="T16" s="129"/>
    </row>
    <row r="17" spans="1:20" ht="46.8" x14ac:dyDescent="0.3">
      <c r="A17" s="795" t="s">
        <v>2901</v>
      </c>
      <c r="B17" s="796" t="s">
        <v>2925</v>
      </c>
      <c r="C17" s="797" t="s">
        <v>2926</v>
      </c>
      <c r="D17" s="797" t="s">
        <v>24</v>
      </c>
      <c r="E17" s="798">
        <v>19.41</v>
      </c>
      <c r="F17" s="799">
        <f t="shared" si="0"/>
        <v>21.41</v>
      </c>
      <c r="G17" s="800">
        <v>54</v>
      </c>
      <c r="H17" s="800">
        <v>5.75</v>
      </c>
      <c r="I17" s="832">
        <v>100022</v>
      </c>
      <c r="J17" s="802" t="s">
        <v>2905</v>
      </c>
      <c r="K17" s="805">
        <v>40.909999999999997</v>
      </c>
      <c r="L17" s="829"/>
      <c r="M17" s="829"/>
      <c r="N17" s="803">
        <v>2.3573</v>
      </c>
      <c r="O17" s="804">
        <v>1.6629</v>
      </c>
      <c r="P17" s="804">
        <v>3.92</v>
      </c>
      <c r="R17" s="804">
        <v>3.92</v>
      </c>
      <c r="S17" s="292"/>
      <c r="T17" s="129"/>
    </row>
    <row r="18" spans="1:20" ht="46.8" x14ac:dyDescent="0.3">
      <c r="A18" s="795" t="s">
        <v>2901</v>
      </c>
      <c r="B18" s="796" t="s">
        <v>2927</v>
      </c>
      <c r="C18" s="797" t="s">
        <v>2928</v>
      </c>
      <c r="D18" s="797" t="s">
        <v>24</v>
      </c>
      <c r="E18" s="798">
        <v>19.41</v>
      </c>
      <c r="F18" s="799">
        <f t="shared" si="0"/>
        <v>21.41</v>
      </c>
      <c r="G18" s="800">
        <v>54</v>
      </c>
      <c r="H18" s="800">
        <v>5.75</v>
      </c>
      <c r="I18" s="832">
        <v>100022</v>
      </c>
      <c r="J18" s="802" t="s">
        <v>2905</v>
      </c>
      <c r="K18" s="805">
        <v>42.26</v>
      </c>
      <c r="L18" s="829"/>
      <c r="M18" s="829"/>
      <c r="N18" s="803">
        <v>2.3573</v>
      </c>
      <c r="O18" s="804">
        <v>1.6629</v>
      </c>
      <c r="P18" s="804">
        <v>3.92</v>
      </c>
      <c r="R18" s="804">
        <v>3.92</v>
      </c>
      <c r="S18" s="292"/>
      <c r="T18" s="129"/>
    </row>
    <row r="19" spans="1:20" ht="31.2" x14ac:dyDescent="0.3">
      <c r="A19" s="795" t="s">
        <v>2901</v>
      </c>
      <c r="B19" s="806" t="s">
        <v>2929</v>
      </c>
      <c r="C19" s="807" t="s">
        <v>2930</v>
      </c>
      <c r="D19" s="797" t="s">
        <v>24</v>
      </c>
      <c r="E19" s="808">
        <v>15.08</v>
      </c>
      <c r="F19" s="799">
        <f t="shared" si="0"/>
        <v>17.079999999999998</v>
      </c>
      <c r="G19" s="809">
        <v>90</v>
      </c>
      <c r="H19" s="809">
        <v>2.68</v>
      </c>
      <c r="I19" s="832">
        <v>100022</v>
      </c>
      <c r="J19" s="802" t="s">
        <v>2905</v>
      </c>
      <c r="K19" s="805">
        <v>47.31</v>
      </c>
      <c r="L19" s="829"/>
      <c r="M19" s="829"/>
      <c r="N19" s="803">
        <v>4.8899999999999997</v>
      </c>
      <c r="O19" s="804">
        <v>1.6629</v>
      </c>
      <c r="P19" s="804">
        <v>8.1300000000000008</v>
      </c>
      <c r="R19" s="804">
        <v>8.1300000000000008</v>
      </c>
      <c r="S19" s="292"/>
      <c r="T19" s="129"/>
    </row>
    <row r="20" spans="1:20" ht="31.2" x14ac:dyDescent="0.3">
      <c r="A20" s="795" t="s">
        <v>2901</v>
      </c>
      <c r="B20" s="806" t="s">
        <v>2931</v>
      </c>
      <c r="C20" s="797" t="s">
        <v>2932</v>
      </c>
      <c r="D20" s="797" t="s">
        <v>24</v>
      </c>
      <c r="E20" s="808">
        <v>15.08</v>
      </c>
      <c r="F20" s="799">
        <f t="shared" si="0"/>
        <v>17.079999999999998</v>
      </c>
      <c r="G20" s="809">
        <v>90</v>
      </c>
      <c r="H20" s="809">
        <v>2.68</v>
      </c>
      <c r="I20" s="832">
        <v>100022</v>
      </c>
      <c r="J20" s="802" t="s">
        <v>2905</v>
      </c>
      <c r="K20" s="805">
        <v>49.29</v>
      </c>
      <c r="L20" s="829"/>
      <c r="M20" s="829"/>
      <c r="N20" s="803">
        <v>4.8899999999999997</v>
      </c>
      <c r="O20" s="804">
        <v>1.6629</v>
      </c>
      <c r="P20" s="804">
        <v>8.1300000000000008</v>
      </c>
      <c r="R20" s="804">
        <v>8.1300000000000008</v>
      </c>
      <c r="S20" s="292"/>
      <c r="T20" s="129"/>
    </row>
    <row r="21" spans="1:20" ht="31.2" x14ac:dyDescent="0.3">
      <c r="A21" s="795" t="s">
        <v>2901</v>
      </c>
      <c r="B21" s="796" t="s">
        <v>2933</v>
      </c>
      <c r="C21" s="797" t="s">
        <v>2934</v>
      </c>
      <c r="D21" s="797" t="s">
        <v>24</v>
      </c>
      <c r="E21" s="798">
        <v>14.91</v>
      </c>
      <c r="F21" s="799">
        <f t="shared" si="0"/>
        <v>16.91</v>
      </c>
      <c r="G21" s="809">
        <v>90</v>
      </c>
      <c r="H21" s="809">
        <v>2.65</v>
      </c>
      <c r="I21" s="832">
        <v>100022</v>
      </c>
      <c r="J21" s="802" t="s">
        <v>2905</v>
      </c>
      <c r="K21" s="805">
        <v>44.49</v>
      </c>
      <c r="L21" s="829"/>
      <c r="M21" s="829"/>
      <c r="N21" s="803">
        <v>5.63</v>
      </c>
      <c r="O21" s="804">
        <v>1.6629</v>
      </c>
      <c r="P21" s="804">
        <v>9.36</v>
      </c>
      <c r="R21" s="804">
        <v>9.36</v>
      </c>
      <c r="S21" s="292"/>
      <c r="T21" s="129"/>
    </row>
    <row r="22" spans="1:20" ht="31.2" x14ac:dyDescent="0.3">
      <c r="A22" s="795" t="s">
        <v>2901</v>
      </c>
      <c r="B22" s="796" t="s">
        <v>2935</v>
      </c>
      <c r="C22" s="807" t="s">
        <v>2936</v>
      </c>
      <c r="D22" s="797" t="s">
        <v>24</v>
      </c>
      <c r="E22" s="798">
        <v>14.91</v>
      </c>
      <c r="F22" s="799">
        <f t="shared" si="0"/>
        <v>16.91</v>
      </c>
      <c r="G22" s="809">
        <v>90</v>
      </c>
      <c r="H22" s="809">
        <v>2.65</v>
      </c>
      <c r="I22" s="832">
        <v>100022</v>
      </c>
      <c r="J22" s="802" t="s">
        <v>2905</v>
      </c>
      <c r="K22" s="805">
        <v>47.37</v>
      </c>
      <c r="L22" s="829"/>
      <c r="M22" s="829"/>
      <c r="N22" s="803">
        <v>5.63</v>
      </c>
      <c r="O22" s="804">
        <v>1.6629</v>
      </c>
      <c r="P22" s="804">
        <v>9.36</v>
      </c>
      <c r="R22" s="804">
        <v>9.36</v>
      </c>
      <c r="S22" s="292"/>
      <c r="T22" s="129"/>
    </row>
    <row r="23" spans="1:20" ht="46.8" x14ac:dyDescent="0.3">
      <c r="A23" s="795" t="s">
        <v>2901</v>
      </c>
      <c r="B23" s="806" t="s">
        <v>2937</v>
      </c>
      <c r="C23" s="807" t="s">
        <v>2938</v>
      </c>
      <c r="D23" s="797" t="s">
        <v>24</v>
      </c>
      <c r="E23" s="810">
        <v>24.47</v>
      </c>
      <c r="F23" s="799">
        <f t="shared" si="0"/>
        <v>26.47</v>
      </c>
      <c r="G23" s="809">
        <v>54</v>
      </c>
      <c r="H23" s="809">
        <v>7.25</v>
      </c>
      <c r="I23" s="832">
        <v>100022</v>
      </c>
      <c r="J23" s="802" t="s">
        <v>2905</v>
      </c>
      <c r="K23" s="805">
        <v>44.01</v>
      </c>
      <c r="L23" s="829"/>
      <c r="M23" s="829"/>
      <c r="N23" s="803">
        <v>4.22</v>
      </c>
      <c r="O23" s="804">
        <v>1.6629</v>
      </c>
      <c r="P23" s="804">
        <v>7.02</v>
      </c>
      <c r="R23" s="804">
        <v>7.02</v>
      </c>
      <c r="S23" s="292"/>
      <c r="T23" s="129"/>
    </row>
    <row r="24" spans="1:20" ht="46.8" x14ac:dyDescent="0.3">
      <c r="A24" s="795" t="s">
        <v>2901</v>
      </c>
      <c r="B24" s="806" t="s">
        <v>2939</v>
      </c>
      <c r="C24" s="807" t="s">
        <v>2940</v>
      </c>
      <c r="D24" s="797" t="s">
        <v>24</v>
      </c>
      <c r="E24" s="811">
        <v>19.41</v>
      </c>
      <c r="F24" s="799">
        <f>SUM(E24+2)</f>
        <v>21.41</v>
      </c>
      <c r="G24" s="812">
        <v>54</v>
      </c>
      <c r="H24" s="809">
        <v>5.75</v>
      </c>
      <c r="I24" s="832">
        <v>100022</v>
      </c>
      <c r="J24" s="802" t="s">
        <v>2905</v>
      </c>
      <c r="K24" s="805">
        <v>37.26</v>
      </c>
      <c r="L24" s="829"/>
      <c r="M24" s="829"/>
      <c r="N24" s="803">
        <v>4.22</v>
      </c>
      <c r="O24" s="804">
        <v>1.6629</v>
      </c>
      <c r="P24" s="804">
        <v>7.02</v>
      </c>
      <c r="R24" s="804">
        <v>7.02</v>
      </c>
      <c r="S24" s="292"/>
      <c r="T24" s="129"/>
    </row>
    <row r="25" spans="1:20" ht="46.8" x14ac:dyDescent="0.3">
      <c r="A25" s="795" t="s">
        <v>2901</v>
      </c>
      <c r="B25" s="806" t="s">
        <v>2937</v>
      </c>
      <c r="C25" s="807" t="s">
        <v>2941</v>
      </c>
      <c r="D25" s="797" t="s">
        <v>24</v>
      </c>
      <c r="E25" s="811">
        <v>19.41</v>
      </c>
      <c r="F25" s="799">
        <f>SUM(E25+2)</f>
        <v>21.41</v>
      </c>
      <c r="G25" s="812">
        <v>54</v>
      </c>
      <c r="H25" s="809">
        <v>5.75</v>
      </c>
      <c r="I25" s="832">
        <v>100022</v>
      </c>
      <c r="J25" s="802" t="s">
        <v>2905</v>
      </c>
      <c r="K25" s="805">
        <v>39.04</v>
      </c>
      <c r="L25" s="829"/>
      <c r="M25" s="829"/>
      <c r="N25" s="803">
        <v>4.22</v>
      </c>
      <c r="O25" s="804">
        <v>1.6629</v>
      </c>
      <c r="P25" s="804">
        <v>7.02</v>
      </c>
      <c r="R25" s="804">
        <v>7.02</v>
      </c>
      <c r="S25" s="292"/>
      <c r="T25" s="129"/>
    </row>
    <row r="26" spans="1:20" ht="46.8" x14ac:dyDescent="0.3">
      <c r="A26" s="795" t="s">
        <v>2901</v>
      </c>
      <c r="B26" s="806" t="s">
        <v>2942</v>
      </c>
      <c r="C26" s="807" t="s">
        <v>2944</v>
      </c>
      <c r="D26" s="797" t="s">
        <v>24</v>
      </c>
      <c r="E26" s="813">
        <v>12.5</v>
      </c>
      <c r="F26" s="799">
        <f>SUM(E26+2)</f>
        <v>14.5</v>
      </c>
      <c r="G26" s="809">
        <v>80</v>
      </c>
      <c r="H26" s="809">
        <v>2.5</v>
      </c>
      <c r="I26" s="832">
        <v>100022</v>
      </c>
      <c r="J26" s="802" t="s">
        <v>2905</v>
      </c>
      <c r="K26" s="805">
        <v>40.22</v>
      </c>
      <c r="L26" s="829"/>
      <c r="M26" s="829"/>
      <c r="N26" s="803">
        <v>3.5</v>
      </c>
      <c r="O26" s="804">
        <v>1.6629</v>
      </c>
      <c r="P26" s="804">
        <v>5.82</v>
      </c>
      <c r="R26" s="804">
        <v>5.82</v>
      </c>
      <c r="S26" s="292"/>
      <c r="T26" s="129"/>
    </row>
    <row r="27" spans="1:20" ht="46.8" x14ac:dyDescent="0.3">
      <c r="A27" s="795" t="s">
        <v>2901</v>
      </c>
      <c r="B27" s="806" t="s">
        <v>2945</v>
      </c>
      <c r="C27" s="807" t="s">
        <v>2946</v>
      </c>
      <c r="D27" s="797" t="s">
        <v>24</v>
      </c>
      <c r="E27" s="813">
        <v>12.5</v>
      </c>
      <c r="F27" s="799">
        <f>SUM(E27+2)</f>
        <v>14.5</v>
      </c>
      <c r="G27" s="809">
        <v>80</v>
      </c>
      <c r="H27" s="809">
        <v>2.5</v>
      </c>
      <c r="I27" s="832">
        <v>100022</v>
      </c>
      <c r="J27" s="802" t="s">
        <v>2905</v>
      </c>
      <c r="K27" s="805">
        <v>41.5</v>
      </c>
      <c r="L27" s="829"/>
      <c r="M27" s="829"/>
      <c r="N27" s="803">
        <v>3.5</v>
      </c>
      <c r="O27" s="804">
        <v>1.6629</v>
      </c>
      <c r="P27" s="804">
        <v>5.82</v>
      </c>
      <c r="R27" s="804">
        <v>5.82</v>
      </c>
      <c r="S27" s="292"/>
      <c r="T27" s="129"/>
    </row>
    <row r="28" spans="1:20" ht="31.2" x14ac:dyDescent="0.3">
      <c r="A28" s="795" t="s">
        <v>2901</v>
      </c>
      <c r="B28" s="806" t="s">
        <v>2947</v>
      </c>
      <c r="C28" s="807" t="s">
        <v>2948</v>
      </c>
      <c r="D28" s="797" t="s">
        <v>24</v>
      </c>
      <c r="E28" s="813">
        <v>19.41</v>
      </c>
      <c r="F28" s="799">
        <f>SUM(E28+2)</f>
        <v>21.41</v>
      </c>
      <c r="G28" s="809">
        <v>54</v>
      </c>
      <c r="H28" s="809">
        <v>5.75</v>
      </c>
      <c r="I28" s="832">
        <v>100022</v>
      </c>
      <c r="J28" s="802" t="s">
        <v>2905</v>
      </c>
      <c r="K28" s="805">
        <v>37.4</v>
      </c>
      <c r="L28" s="829"/>
      <c r="M28" s="829"/>
      <c r="N28" s="803">
        <v>3.4</v>
      </c>
      <c r="O28" s="804">
        <v>1.6629</v>
      </c>
      <c r="P28" s="804">
        <v>5.65</v>
      </c>
      <c r="R28" s="804">
        <v>5.65</v>
      </c>
      <c r="S28" s="292"/>
      <c r="T28" s="129"/>
    </row>
    <row r="29" spans="1:20" ht="31.2" x14ac:dyDescent="0.3">
      <c r="A29" s="795" t="s">
        <v>2901</v>
      </c>
      <c r="B29" s="806" t="s">
        <v>2949</v>
      </c>
      <c r="C29" s="807" t="s">
        <v>2950</v>
      </c>
      <c r="D29" s="797" t="s">
        <v>24</v>
      </c>
      <c r="E29" s="813">
        <v>19.41</v>
      </c>
      <c r="F29" s="799">
        <f t="shared" ref="F29:F74" si="1">SUM(E29+2)</f>
        <v>21.41</v>
      </c>
      <c r="G29" s="809">
        <v>54</v>
      </c>
      <c r="H29" s="809">
        <v>5.75</v>
      </c>
      <c r="I29" s="832">
        <v>100022</v>
      </c>
      <c r="J29" s="802" t="s">
        <v>2905</v>
      </c>
      <c r="K29" s="805">
        <v>38.479999999999997</v>
      </c>
      <c r="L29" s="829"/>
      <c r="M29" s="829"/>
      <c r="N29" s="803">
        <v>3.4</v>
      </c>
      <c r="O29" s="804">
        <v>1.6629</v>
      </c>
      <c r="P29" s="804">
        <v>5.65</v>
      </c>
      <c r="R29" s="804">
        <v>5.65</v>
      </c>
      <c r="S29" s="292"/>
      <c r="T29" s="129"/>
    </row>
    <row r="30" spans="1:20" ht="46.8" x14ac:dyDescent="0.3">
      <c r="A30" s="795" t="s">
        <v>2901</v>
      </c>
      <c r="B30" s="806" t="s">
        <v>2951</v>
      </c>
      <c r="C30" s="807" t="s">
        <v>2952</v>
      </c>
      <c r="D30" s="797" t="s">
        <v>24</v>
      </c>
      <c r="E30" s="814">
        <v>23.7</v>
      </c>
      <c r="F30" s="799">
        <f t="shared" si="1"/>
        <v>25.7</v>
      </c>
      <c r="G30" s="809">
        <v>80</v>
      </c>
      <c r="H30" s="809">
        <v>4.74</v>
      </c>
      <c r="I30" s="832">
        <v>100022</v>
      </c>
      <c r="J30" s="802" t="s">
        <v>2905</v>
      </c>
      <c r="K30" s="805">
        <v>66.36</v>
      </c>
      <c r="L30" s="829"/>
      <c r="M30" s="829"/>
      <c r="N30" s="803">
        <v>9</v>
      </c>
      <c r="O30" s="804">
        <v>1.6629</v>
      </c>
      <c r="P30" s="804">
        <v>14.97</v>
      </c>
      <c r="R30" s="804">
        <v>14.97</v>
      </c>
      <c r="S30" s="292"/>
      <c r="T30" s="129"/>
    </row>
    <row r="31" spans="1:20" ht="46.8" x14ac:dyDescent="0.3">
      <c r="A31" s="795" t="s">
        <v>2901</v>
      </c>
      <c r="B31" s="806" t="s">
        <v>2953</v>
      </c>
      <c r="C31" s="807" t="s">
        <v>2954</v>
      </c>
      <c r="D31" s="797" t="s">
        <v>24</v>
      </c>
      <c r="E31" s="814">
        <v>23.7</v>
      </c>
      <c r="F31" s="799">
        <f t="shared" si="1"/>
        <v>25.7</v>
      </c>
      <c r="G31" s="809">
        <v>80</v>
      </c>
      <c r="H31" s="809">
        <v>4.74</v>
      </c>
      <c r="I31" s="832">
        <v>100022</v>
      </c>
      <c r="J31" s="802" t="s">
        <v>2905</v>
      </c>
      <c r="K31" s="805">
        <v>69.319999999999993</v>
      </c>
      <c r="L31" s="829"/>
      <c r="M31" s="829"/>
      <c r="N31" s="803">
        <v>9</v>
      </c>
      <c r="O31" s="804">
        <v>1.6629</v>
      </c>
      <c r="P31" s="804">
        <v>14.97</v>
      </c>
      <c r="R31" s="804">
        <v>14.97</v>
      </c>
      <c r="S31" s="292"/>
      <c r="T31" s="129"/>
    </row>
    <row r="32" spans="1:20" ht="46.8" x14ac:dyDescent="0.3">
      <c r="A32" s="795" t="s">
        <v>2901</v>
      </c>
      <c r="B32" s="806" t="s">
        <v>2955</v>
      </c>
      <c r="C32" s="807" t="s">
        <v>2956</v>
      </c>
      <c r="D32" s="797" t="s">
        <v>24</v>
      </c>
      <c r="E32" s="815">
        <v>23.7</v>
      </c>
      <c r="F32" s="799">
        <f t="shared" si="1"/>
        <v>25.7</v>
      </c>
      <c r="G32" s="809">
        <v>80</v>
      </c>
      <c r="H32" s="809">
        <v>4.74</v>
      </c>
      <c r="I32" s="832">
        <v>100022</v>
      </c>
      <c r="J32" s="802" t="s">
        <v>2905</v>
      </c>
      <c r="K32" s="805">
        <v>63.46</v>
      </c>
      <c r="L32" s="829"/>
      <c r="M32" s="829"/>
      <c r="N32" s="803">
        <v>10</v>
      </c>
      <c r="O32" s="804">
        <v>1.6629</v>
      </c>
      <c r="P32" s="804">
        <v>16.63</v>
      </c>
      <c r="R32" s="804">
        <v>16.63</v>
      </c>
      <c r="S32" s="292"/>
      <c r="T32" s="129"/>
    </row>
    <row r="33" spans="1:20" ht="46.8" x14ac:dyDescent="0.3">
      <c r="A33" s="795" t="s">
        <v>2901</v>
      </c>
      <c r="B33" s="806" t="s">
        <v>2957</v>
      </c>
      <c r="C33" s="807" t="s">
        <v>2958</v>
      </c>
      <c r="D33" s="797" t="s">
        <v>24</v>
      </c>
      <c r="E33" s="815">
        <v>23.7</v>
      </c>
      <c r="F33" s="799">
        <f t="shared" si="1"/>
        <v>25.7</v>
      </c>
      <c r="G33" s="809">
        <v>80</v>
      </c>
      <c r="H33" s="809">
        <v>4.74</v>
      </c>
      <c r="I33" s="832">
        <v>100022</v>
      </c>
      <c r="J33" s="802" t="s">
        <v>2905</v>
      </c>
      <c r="K33" s="805">
        <v>67.7</v>
      </c>
      <c r="L33" s="829"/>
      <c r="M33" s="829"/>
      <c r="N33" s="803">
        <v>10</v>
      </c>
      <c r="O33" s="804">
        <v>1.6629</v>
      </c>
      <c r="P33" s="804">
        <v>16.63</v>
      </c>
      <c r="R33" s="804">
        <v>16.63</v>
      </c>
      <c r="S33" s="292"/>
      <c r="T33" s="129"/>
    </row>
    <row r="34" spans="1:20" ht="15.6" x14ac:dyDescent="0.3">
      <c r="A34" s="795" t="s">
        <v>2901</v>
      </c>
      <c r="B34" s="806" t="s">
        <v>2959</v>
      </c>
      <c r="C34" s="807" t="s">
        <v>2961</v>
      </c>
      <c r="D34" s="797" t="s">
        <v>24</v>
      </c>
      <c r="E34" s="815">
        <v>29.51</v>
      </c>
      <c r="F34" s="799">
        <f t="shared" si="1"/>
        <v>31.51</v>
      </c>
      <c r="G34" s="809">
        <v>168</v>
      </c>
      <c r="H34" s="809">
        <v>2.81</v>
      </c>
      <c r="I34" s="832"/>
      <c r="J34" s="802"/>
      <c r="K34" s="805">
        <v>48.18</v>
      </c>
      <c r="L34" s="829"/>
      <c r="M34" s="829"/>
      <c r="N34" s="803"/>
      <c r="O34" s="804"/>
      <c r="P34" s="804"/>
      <c r="R34" s="804"/>
      <c r="S34" s="292"/>
      <c r="T34" s="129"/>
    </row>
    <row r="35" spans="1:20" ht="15.6" x14ac:dyDescent="0.3">
      <c r="A35" s="795" t="s">
        <v>2901</v>
      </c>
      <c r="B35" s="806" t="s">
        <v>2962</v>
      </c>
      <c r="C35" s="807" t="s">
        <v>2963</v>
      </c>
      <c r="D35" s="797" t="s">
        <v>24</v>
      </c>
      <c r="E35" s="815">
        <v>29.51</v>
      </c>
      <c r="F35" s="799">
        <f t="shared" si="1"/>
        <v>31.51</v>
      </c>
      <c r="G35" s="809">
        <v>168</v>
      </c>
      <c r="H35" s="809">
        <v>2.81</v>
      </c>
      <c r="I35" s="832"/>
      <c r="J35" s="802"/>
      <c r="K35" s="805">
        <v>50.82</v>
      </c>
      <c r="L35" s="829"/>
      <c r="M35" s="829"/>
      <c r="N35" s="803"/>
      <c r="O35" s="804"/>
      <c r="P35" s="804"/>
      <c r="R35" s="804"/>
      <c r="S35" s="292"/>
      <c r="T35" s="129"/>
    </row>
    <row r="36" spans="1:20" ht="31.2" x14ac:dyDescent="0.3">
      <c r="A36" s="795" t="s">
        <v>2901</v>
      </c>
      <c r="B36" s="806" t="s">
        <v>2964</v>
      </c>
      <c r="C36" s="807" t="s">
        <v>2966</v>
      </c>
      <c r="D36" s="797" t="s">
        <v>24</v>
      </c>
      <c r="E36" s="815">
        <v>27.68</v>
      </c>
      <c r="F36" s="799">
        <f t="shared" si="1"/>
        <v>29.68</v>
      </c>
      <c r="G36" s="809">
        <v>108</v>
      </c>
      <c r="H36" s="809">
        <v>4.0999999999999996</v>
      </c>
      <c r="I36" s="832">
        <v>100022</v>
      </c>
      <c r="J36" s="802" t="s">
        <v>2905</v>
      </c>
      <c r="K36" s="805">
        <v>68.89</v>
      </c>
      <c r="L36" s="829"/>
      <c r="M36" s="829"/>
      <c r="N36" s="803">
        <v>13.5</v>
      </c>
      <c r="O36" s="804">
        <v>1.6629</v>
      </c>
      <c r="P36" s="804">
        <v>22.45</v>
      </c>
      <c r="R36" s="804">
        <v>22.45</v>
      </c>
      <c r="S36" s="292"/>
      <c r="T36" s="129"/>
    </row>
    <row r="37" spans="1:20" ht="31.2" x14ac:dyDescent="0.3">
      <c r="A37" s="795" t="s">
        <v>2901</v>
      </c>
      <c r="B37" s="806" t="s">
        <v>2967</v>
      </c>
      <c r="C37" s="807" t="s">
        <v>2968</v>
      </c>
      <c r="D37" s="797" t="s">
        <v>24</v>
      </c>
      <c r="E37" s="815">
        <v>27.68</v>
      </c>
      <c r="F37" s="799">
        <f t="shared" si="1"/>
        <v>29.68</v>
      </c>
      <c r="G37" s="809">
        <v>108</v>
      </c>
      <c r="H37" s="809">
        <v>4.0999999999999996</v>
      </c>
      <c r="I37" s="832">
        <v>100022</v>
      </c>
      <c r="J37" s="802" t="s">
        <v>2905</v>
      </c>
      <c r="K37" s="805">
        <v>74.290000000000006</v>
      </c>
      <c r="L37" s="829"/>
      <c r="M37" s="829"/>
      <c r="N37" s="803">
        <v>13.5</v>
      </c>
      <c r="O37" s="804">
        <v>1.6629</v>
      </c>
      <c r="P37" s="804">
        <v>22.45</v>
      </c>
      <c r="R37" s="804">
        <v>22.45</v>
      </c>
      <c r="S37" s="292"/>
      <c r="T37" s="129"/>
    </row>
    <row r="38" spans="1:20" ht="46.8" x14ac:dyDescent="0.3">
      <c r="A38" s="795" t="s">
        <v>2901</v>
      </c>
      <c r="B38" s="806" t="s">
        <v>2969</v>
      </c>
      <c r="C38" s="807" t="s">
        <v>2970</v>
      </c>
      <c r="D38" s="797" t="s">
        <v>24</v>
      </c>
      <c r="E38" s="816">
        <v>13.5</v>
      </c>
      <c r="F38" s="799">
        <f t="shared" si="1"/>
        <v>15.5</v>
      </c>
      <c r="G38" s="817">
        <v>108</v>
      </c>
      <c r="H38" s="818">
        <v>2</v>
      </c>
      <c r="I38" s="832">
        <v>100022</v>
      </c>
      <c r="J38" s="802" t="s">
        <v>2905</v>
      </c>
      <c r="K38" s="805">
        <v>37.14</v>
      </c>
      <c r="L38" s="829"/>
      <c r="M38" s="829"/>
      <c r="N38" s="803">
        <v>6.75</v>
      </c>
      <c r="O38" s="804">
        <v>1.6629</v>
      </c>
      <c r="P38" s="804">
        <v>11.22</v>
      </c>
      <c r="R38" s="804">
        <v>11.22</v>
      </c>
      <c r="S38" s="292"/>
      <c r="T38" s="129"/>
    </row>
    <row r="39" spans="1:20" ht="46.8" x14ac:dyDescent="0.3">
      <c r="A39" s="795" t="s">
        <v>2901</v>
      </c>
      <c r="B39" s="819" t="s">
        <v>2971</v>
      </c>
      <c r="C39" s="820" t="s">
        <v>2972</v>
      </c>
      <c r="D39" s="797" t="s">
        <v>24</v>
      </c>
      <c r="E39" s="821">
        <v>18.12</v>
      </c>
      <c r="F39" s="799">
        <f t="shared" si="1"/>
        <v>20.12</v>
      </c>
      <c r="G39" s="822">
        <v>54</v>
      </c>
      <c r="H39" s="818">
        <v>5.37</v>
      </c>
      <c r="I39" s="832">
        <v>100022</v>
      </c>
      <c r="J39" s="802" t="s">
        <v>2905</v>
      </c>
      <c r="K39" s="805">
        <v>49.68</v>
      </c>
      <c r="L39" s="829"/>
      <c r="M39" s="829"/>
      <c r="N39" s="803">
        <v>6.08</v>
      </c>
      <c r="O39" s="804">
        <v>1.6629</v>
      </c>
      <c r="P39" s="804">
        <v>10.1</v>
      </c>
      <c r="R39" s="804">
        <v>10.1</v>
      </c>
      <c r="S39" s="292"/>
      <c r="T39" s="129"/>
    </row>
    <row r="40" spans="1:20" ht="31.2" x14ac:dyDescent="0.3">
      <c r="A40" s="795" t="s">
        <v>2901</v>
      </c>
      <c r="B40" s="819" t="s">
        <v>2973</v>
      </c>
      <c r="C40" s="807" t="s">
        <v>2974</v>
      </c>
      <c r="D40" s="797" t="s">
        <v>24</v>
      </c>
      <c r="E40" s="823">
        <v>18.12</v>
      </c>
      <c r="F40" s="799">
        <f t="shared" si="1"/>
        <v>20.12</v>
      </c>
      <c r="G40" s="818">
        <v>54</v>
      </c>
      <c r="H40" s="800">
        <v>5.37</v>
      </c>
      <c r="I40" s="832">
        <v>100022</v>
      </c>
      <c r="J40" s="802" t="s">
        <v>2905</v>
      </c>
      <c r="K40" s="805">
        <v>48.1</v>
      </c>
      <c r="L40" s="829"/>
      <c r="M40" s="829"/>
      <c r="N40" s="803">
        <v>6.75</v>
      </c>
      <c r="O40" s="804">
        <v>1.6629</v>
      </c>
      <c r="P40" s="804">
        <v>11.22</v>
      </c>
      <c r="R40" s="804">
        <v>11.22</v>
      </c>
      <c r="S40" s="292"/>
      <c r="T40" s="129"/>
    </row>
    <row r="41" spans="1:20" ht="46.8" x14ac:dyDescent="0.3">
      <c r="A41" s="795" t="s">
        <v>2901</v>
      </c>
      <c r="B41" s="824" t="s">
        <v>2975</v>
      </c>
      <c r="C41" s="825" t="s">
        <v>2976</v>
      </c>
      <c r="D41" s="797" t="s">
        <v>24</v>
      </c>
      <c r="E41" s="826">
        <v>12</v>
      </c>
      <c r="F41" s="799">
        <f t="shared" si="1"/>
        <v>14</v>
      </c>
      <c r="G41" s="827">
        <v>96</v>
      </c>
      <c r="H41" s="827">
        <v>2</v>
      </c>
      <c r="I41" s="832">
        <v>100022</v>
      </c>
      <c r="J41" s="802" t="s">
        <v>2905</v>
      </c>
      <c r="K41" s="805">
        <v>41.18</v>
      </c>
      <c r="L41" s="829"/>
      <c r="M41" s="829"/>
      <c r="N41" s="803">
        <v>6</v>
      </c>
      <c r="O41" s="804">
        <v>1.6629</v>
      </c>
      <c r="P41" s="804">
        <v>9.98</v>
      </c>
      <c r="R41" s="804">
        <v>9.98</v>
      </c>
      <c r="S41" s="292"/>
      <c r="T41" s="129"/>
    </row>
    <row r="42" spans="1:20" ht="46.8" x14ac:dyDescent="0.3">
      <c r="A42" s="795" t="s">
        <v>2901</v>
      </c>
      <c r="B42" s="824" t="s">
        <v>2977</v>
      </c>
      <c r="C42" s="825" t="s">
        <v>2978</v>
      </c>
      <c r="D42" s="797" t="s">
        <v>24</v>
      </c>
      <c r="E42" s="826">
        <v>19.46</v>
      </c>
      <c r="F42" s="799">
        <f t="shared" si="1"/>
        <v>21.46</v>
      </c>
      <c r="G42" s="827">
        <v>60</v>
      </c>
      <c r="H42" s="827">
        <v>5.19</v>
      </c>
      <c r="I42" s="832">
        <v>100022</v>
      </c>
      <c r="J42" s="802" t="s">
        <v>2905</v>
      </c>
      <c r="K42" s="805">
        <v>51.47</v>
      </c>
      <c r="L42" s="829"/>
      <c r="M42" s="829"/>
      <c r="N42" s="803">
        <v>6.94</v>
      </c>
      <c r="O42" s="804">
        <v>1.6629</v>
      </c>
      <c r="P42" s="804">
        <v>11.54</v>
      </c>
      <c r="R42" s="804">
        <v>11.54</v>
      </c>
      <c r="S42" s="292"/>
      <c r="T42" s="129"/>
    </row>
    <row r="43" spans="1:20" ht="46.8" x14ac:dyDescent="0.3">
      <c r="A43" s="795" t="s">
        <v>2901</v>
      </c>
      <c r="B43" s="824" t="s">
        <v>2979</v>
      </c>
      <c r="C43" s="825" t="s">
        <v>2980</v>
      </c>
      <c r="D43" s="797" t="s">
        <v>24</v>
      </c>
      <c r="E43" s="826">
        <v>19.46</v>
      </c>
      <c r="F43" s="799">
        <f t="shared" si="1"/>
        <v>21.46</v>
      </c>
      <c r="G43" s="827">
        <v>60</v>
      </c>
      <c r="H43" s="827">
        <v>5.19</v>
      </c>
      <c r="I43" s="832">
        <v>100022</v>
      </c>
      <c r="J43" s="802" t="s">
        <v>2905</v>
      </c>
      <c r="K43" s="805">
        <v>54.17</v>
      </c>
      <c r="L43" s="829"/>
      <c r="M43" s="829"/>
      <c r="N43" s="803">
        <v>6.94</v>
      </c>
      <c r="O43" s="804">
        <v>1.6629</v>
      </c>
      <c r="P43" s="804">
        <v>11.54</v>
      </c>
      <c r="R43" s="804">
        <v>11.54</v>
      </c>
      <c r="S43" s="292"/>
      <c r="T43" s="129"/>
    </row>
    <row r="44" spans="1:20" ht="46.8" x14ac:dyDescent="0.3">
      <c r="A44" s="795" t="s">
        <v>2901</v>
      </c>
      <c r="B44" s="824" t="s">
        <v>2981</v>
      </c>
      <c r="C44" s="825" t="s">
        <v>2982</v>
      </c>
      <c r="D44" s="797" t="s">
        <v>24</v>
      </c>
      <c r="E44" s="826">
        <v>19.46</v>
      </c>
      <c r="F44" s="799">
        <f t="shared" si="1"/>
        <v>21.46</v>
      </c>
      <c r="G44" s="827">
        <v>60</v>
      </c>
      <c r="H44" s="827">
        <v>5.19</v>
      </c>
      <c r="I44" s="832">
        <v>100022</v>
      </c>
      <c r="J44" s="802" t="s">
        <v>2905</v>
      </c>
      <c r="K44" s="805">
        <v>47.48</v>
      </c>
      <c r="L44" s="829"/>
      <c r="M44" s="829"/>
      <c r="N44" s="803">
        <v>7.5</v>
      </c>
      <c r="O44" s="804">
        <v>1.6629</v>
      </c>
      <c r="P44" s="804">
        <v>12.47</v>
      </c>
      <c r="R44" s="804">
        <v>12.47</v>
      </c>
      <c r="S44" s="292"/>
      <c r="T44" s="129"/>
    </row>
    <row r="45" spans="1:20" ht="46.8" x14ac:dyDescent="0.3">
      <c r="A45" s="795" t="s">
        <v>2901</v>
      </c>
      <c r="B45" s="824" t="s">
        <v>2983</v>
      </c>
      <c r="C45" s="825" t="s">
        <v>2984</v>
      </c>
      <c r="D45" s="797" t="s">
        <v>24</v>
      </c>
      <c r="E45" s="826">
        <v>19.46</v>
      </c>
      <c r="F45" s="799">
        <f t="shared" si="1"/>
        <v>21.46</v>
      </c>
      <c r="G45" s="827">
        <v>60</v>
      </c>
      <c r="H45" s="827">
        <v>5.19</v>
      </c>
      <c r="I45" s="832">
        <v>100022</v>
      </c>
      <c r="J45" s="802" t="s">
        <v>2905</v>
      </c>
      <c r="K45" s="805">
        <v>51.8</v>
      </c>
      <c r="L45" s="829"/>
      <c r="M45" s="829"/>
      <c r="N45" s="803">
        <v>7.5</v>
      </c>
      <c r="O45" s="804">
        <v>1.6629</v>
      </c>
      <c r="P45" s="804">
        <v>12.47</v>
      </c>
      <c r="R45" s="804">
        <v>12.47</v>
      </c>
      <c r="S45" s="292"/>
      <c r="T45" s="129"/>
    </row>
    <row r="46" spans="1:20" ht="62.4" x14ac:dyDescent="0.3">
      <c r="A46" s="795" t="s">
        <v>2901</v>
      </c>
      <c r="B46" s="824" t="s">
        <v>2985</v>
      </c>
      <c r="C46" s="825" t="s">
        <v>2986</v>
      </c>
      <c r="D46" s="797" t="s">
        <v>24</v>
      </c>
      <c r="E46" s="826">
        <v>19.46</v>
      </c>
      <c r="F46" s="799">
        <f t="shared" si="1"/>
        <v>21.46</v>
      </c>
      <c r="G46" s="827">
        <v>60</v>
      </c>
      <c r="H46" s="827">
        <v>5.19</v>
      </c>
      <c r="I46" s="832">
        <v>100022</v>
      </c>
      <c r="J46" s="802" t="s">
        <v>2905</v>
      </c>
      <c r="K46" s="805">
        <v>54.02</v>
      </c>
      <c r="L46" s="829"/>
      <c r="M46" s="829"/>
      <c r="N46" s="803">
        <v>6.56</v>
      </c>
      <c r="O46" s="804">
        <v>1.6629</v>
      </c>
      <c r="P46" s="804">
        <v>10.91</v>
      </c>
      <c r="R46" s="804">
        <v>10.91</v>
      </c>
      <c r="S46" s="292"/>
      <c r="T46" s="129"/>
    </row>
    <row r="47" spans="1:20" ht="46.8" x14ac:dyDescent="0.3">
      <c r="A47" s="795" t="s">
        <v>2901</v>
      </c>
      <c r="B47" s="824" t="s">
        <v>2987</v>
      </c>
      <c r="C47" s="825" t="s">
        <v>2988</v>
      </c>
      <c r="D47" s="797" t="s">
        <v>24</v>
      </c>
      <c r="E47" s="826">
        <v>23.58</v>
      </c>
      <c r="F47" s="799">
        <f t="shared" si="1"/>
        <v>25.58</v>
      </c>
      <c r="G47" s="827">
        <v>72</v>
      </c>
      <c r="H47" s="827">
        <v>5.24</v>
      </c>
      <c r="I47" s="832">
        <v>100022</v>
      </c>
      <c r="J47" s="802" t="s">
        <v>2905</v>
      </c>
      <c r="K47" s="805">
        <v>60.73</v>
      </c>
      <c r="L47" s="829"/>
      <c r="M47" s="829"/>
      <c r="N47" s="803">
        <v>8.1</v>
      </c>
      <c r="O47" s="804">
        <v>1.6629</v>
      </c>
      <c r="P47" s="804">
        <v>13.47</v>
      </c>
      <c r="R47" s="804">
        <v>13.47</v>
      </c>
      <c r="S47" s="292"/>
      <c r="T47" s="129"/>
    </row>
    <row r="48" spans="1:20" ht="46.8" x14ac:dyDescent="0.3">
      <c r="A48" s="795" t="s">
        <v>2901</v>
      </c>
      <c r="B48" s="824" t="s">
        <v>2989</v>
      </c>
      <c r="C48" s="825" t="s">
        <v>2990</v>
      </c>
      <c r="D48" s="797" t="s">
        <v>24</v>
      </c>
      <c r="E48" s="826">
        <v>23.58</v>
      </c>
      <c r="F48" s="799">
        <f t="shared" si="1"/>
        <v>25.58</v>
      </c>
      <c r="G48" s="827">
        <v>72</v>
      </c>
      <c r="H48" s="827">
        <v>5.24</v>
      </c>
      <c r="I48" s="832">
        <v>100022</v>
      </c>
      <c r="J48" s="802" t="s">
        <v>2905</v>
      </c>
      <c r="K48" s="805">
        <v>65.41</v>
      </c>
      <c r="L48" s="829"/>
      <c r="M48" s="829"/>
      <c r="N48" s="803">
        <v>8.1</v>
      </c>
      <c r="O48" s="804">
        <v>1.6629</v>
      </c>
      <c r="P48" s="804">
        <v>13.47</v>
      </c>
      <c r="R48" s="804">
        <v>13.47</v>
      </c>
      <c r="S48" s="292"/>
      <c r="T48" s="129"/>
    </row>
    <row r="49" spans="1:20" ht="46.8" x14ac:dyDescent="0.3">
      <c r="A49" s="795" t="s">
        <v>2901</v>
      </c>
      <c r="B49" s="824" t="s">
        <v>2991</v>
      </c>
      <c r="C49" s="825" t="s">
        <v>2992</v>
      </c>
      <c r="D49" s="797" t="s">
        <v>24</v>
      </c>
      <c r="E49" s="826">
        <v>23.58</v>
      </c>
      <c r="F49" s="799">
        <f t="shared" si="1"/>
        <v>25.58</v>
      </c>
      <c r="G49" s="827">
        <v>72</v>
      </c>
      <c r="H49" s="827">
        <v>5.24</v>
      </c>
      <c r="I49" s="832">
        <v>100022</v>
      </c>
      <c r="J49" s="802" t="s">
        <v>2905</v>
      </c>
      <c r="K49" s="805">
        <v>58.85</v>
      </c>
      <c r="L49" s="829"/>
      <c r="M49" s="829"/>
      <c r="N49" s="803">
        <v>9</v>
      </c>
      <c r="O49" s="804">
        <v>1.6629</v>
      </c>
      <c r="P49" s="804">
        <v>14.97</v>
      </c>
      <c r="R49" s="804">
        <v>14.97</v>
      </c>
      <c r="S49" s="292"/>
      <c r="T49" s="129"/>
    </row>
    <row r="50" spans="1:20" ht="46.8" x14ac:dyDescent="0.3">
      <c r="A50" s="795" t="s">
        <v>2901</v>
      </c>
      <c r="B50" s="824" t="s">
        <v>2993</v>
      </c>
      <c r="C50" s="825" t="s">
        <v>2994</v>
      </c>
      <c r="D50" s="797" t="s">
        <v>24</v>
      </c>
      <c r="E50" s="826">
        <v>23.58</v>
      </c>
      <c r="F50" s="799">
        <f t="shared" si="1"/>
        <v>25.58</v>
      </c>
      <c r="G50" s="827">
        <v>72</v>
      </c>
      <c r="H50" s="827">
        <v>5.24</v>
      </c>
      <c r="I50" s="832">
        <v>100022</v>
      </c>
      <c r="J50" s="802" t="s">
        <v>2905</v>
      </c>
      <c r="K50" s="805">
        <v>64.03</v>
      </c>
      <c r="L50" s="829"/>
      <c r="M50" s="829"/>
      <c r="N50" s="803">
        <v>9</v>
      </c>
      <c r="O50" s="804">
        <v>1.6629</v>
      </c>
      <c r="P50" s="804">
        <v>14.97</v>
      </c>
      <c r="R50" s="804">
        <v>14.97</v>
      </c>
      <c r="S50" s="292"/>
      <c r="T50" s="129"/>
    </row>
    <row r="51" spans="1:20" ht="31.2" x14ac:dyDescent="0.3">
      <c r="A51" s="795" t="s">
        <v>2901</v>
      </c>
      <c r="B51" s="824" t="s">
        <v>2995</v>
      </c>
      <c r="C51" s="825" t="s">
        <v>2996</v>
      </c>
      <c r="D51" s="797" t="s">
        <v>24</v>
      </c>
      <c r="E51" s="826">
        <v>31.88</v>
      </c>
      <c r="F51" s="799">
        <f t="shared" si="1"/>
        <v>33.879999999999995</v>
      </c>
      <c r="G51" s="800">
        <v>100</v>
      </c>
      <c r="H51" s="800">
        <v>5.0999999999999996</v>
      </c>
      <c r="I51" s="832">
        <v>100022</v>
      </c>
      <c r="J51" s="802" t="s">
        <v>2905</v>
      </c>
      <c r="K51" s="805">
        <v>64.53</v>
      </c>
      <c r="L51" s="829"/>
      <c r="M51" s="829"/>
      <c r="N51" s="803">
        <v>11.69</v>
      </c>
      <c r="O51" s="804">
        <v>1.6629</v>
      </c>
      <c r="P51" s="804">
        <v>19.440000000000001</v>
      </c>
      <c r="R51" s="804">
        <v>19.440000000000001</v>
      </c>
      <c r="S51" s="292"/>
      <c r="T51" s="129"/>
    </row>
    <row r="52" spans="1:20" ht="31.2" x14ac:dyDescent="0.3">
      <c r="A52" s="795" t="s">
        <v>2901</v>
      </c>
      <c r="B52" s="824" t="s">
        <v>2997</v>
      </c>
      <c r="C52" s="825" t="s">
        <v>2998</v>
      </c>
      <c r="D52" s="797" t="s">
        <v>24</v>
      </c>
      <c r="E52" s="826">
        <v>31.88</v>
      </c>
      <c r="F52" s="799">
        <f t="shared" si="1"/>
        <v>33.879999999999995</v>
      </c>
      <c r="G52" s="800">
        <v>100</v>
      </c>
      <c r="H52" s="800">
        <v>5.0999999999999996</v>
      </c>
      <c r="I52" s="832">
        <v>100022</v>
      </c>
      <c r="J52" s="802" t="s">
        <v>2905</v>
      </c>
      <c r="K52" s="805">
        <v>65.53</v>
      </c>
      <c r="L52" s="829"/>
      <c r="M52" s="829"/>
      <c r="N52" s="803">
        <v>11.69</v>
      </c>
      <c r="O52" s="804">
        <v>1.6629</v>
      </c>
      <c r="P52" s="804">
        <v>19.440000000000001</v>
      </c>
      <c r="R52" s="804">
        <v>19.440000000000001</v>
      </c>
      <c r="S52" s="292"/>
      <c r="T52" s="129"/>
    </row>
    <row r="53" spans="1:20" ht="31.2" x14ac:dyDescent="0.3">
      <c r="A53" s="795" t="s">
        <v>2901</v>
      </c>
      <c r="B53" s="824" t="s">
        <v>2999</v>
      </c>
      <c r="C53" s="824">
        <v>90205</v>
      </c>
      <c r="D53" s="797" t="s">
        <v>24</v>
      </c>
      <c r="E53" s="826">
        <v>31.88</v>
      </c>
      <c r="F53" s="799">
        <f t="shared" si="1"/>
        <v>33.879999999999995</v>
      </c>
      <c r="G53" s="800">
        <v>100</v>
      </c>
      <c r="H53" s="800">
        <v>5.0999999999999996</v>
      </c>
      <c r="I53" s="832">
        <v>100022</v>
      </c>
      <c r="J53" s="802" t="s">
        <v>2905</v>
      </c>
      <c r="K53" s="805">
        <v>64.23</v>
      </c>
      <c r="L53" s="829"/>
      <c r="M53" s="829"/>
      <c r="N53" s="803">
        <v>12.5</v>
      </c>
      <c r="O53" s="804">
        <v>1.6629</v>
      </c>
      <c r="P53" s="804">
        <v>20.79</v>
      </c>
      <c r="R53" s="804">
        <v>20.79</v>
      </c>
      <c r="S53" s="292"/>
      <c r="T53" s="129"/>
    </row>
    <row r="54" spans="1:20" ht="31.2" x14ac:dyDescent="0.3">
      <c r="A54" s="795" t="s">
        <v>2901</v>
      </c>
      <c r="B54" s="824" t="s">
        <v>3000</v>
      </c>
      <c r="C54" s="824">
        <v>90206</v>
      </c>
      <c r="D54" s="797" t="s">
        <v>24</v>
      </c>
      <c r="E54" s="826">
        <v>31.88</v>
      </c>
      <c r="F54" s="799">
        <f t="shared" si="1"/>
        <v>33.879999999999995</v>
      </c>
      <c r="G54" s="800">
        <v>100</v>
      </c>
      <c r="H54" s="800">
        <v>5.0999999999999996</v>
      </c>
      <c r="I54" s="832">
        <v>100022</v>
      </c>
      <c r="J54" s="802" t="s">
        <v>2905</v>
      </c>
      <c r="K54" s="805">
        <v>66.88</v>
      </c>
      <c r="L54" s="829"/>
      <c r="M54" s="829"/>
      <c r="N54" s="803">
        <v>12.5</v>
      </c>
      <c r="O54" s="804">
        <v>1.6629</v>
      </c>
      <c r="P54" s="804">
        <v>20.79</v>
      </c>
      <c r="R54" s="804">
        <v>20.79</v>
      </c>
      <c r="S54" s="292"/>
      <c r="T54" s="129"/>
    </row>
    <row r="55" spans="1:20" ht="31.2" x14ac:dyDescent="0.3">
      <c r="A55" s="795" t="s">
        <v>2901</v>
      </c>
      <c r="B55" s="824" t="s">
        <v>3001</v>
      </c>
      <c r="C55" s="824">
        <v>90240</v>
      </c>
      <c r="D55" s="797" t="s">
        <v>24</v>
      </c>
      <c r="E55" s="826">
        <v>32.700000000000003</v>
      </c>
      <c r="F55" s="799">
        <f t="shared" si="1"/>
        <v>34.700000000000003</v>
      </c>
      <c r="G55" s="800">
        <v>96</v>
      </c>
      <c r="H55" s="800">
        <v>5.45</v>
      </c>
      <c r="I55" s="832">
        <v>100022</v>
      </c>
      <c r="J55" s="802" t="s">
        <v>2905</v>
      </c>
      <c r="K55" s="805">
        <v>69.36</v>
      </c>
      <c r="L55" s="829"/>
      <c r="M55" s="829"/>
      <c r="N55" s="803">
        <v>11.1</v>
      </c>
      <c r="O55" s="804">
        <v>1.6629</v>
      </c>
      <c r="P55" s="804">
        <v>18.46</v>
      </c>
      <c r="R55" s="804">
        <v>18.46</v>
      </c>
      <c r="S55" s="292"/>
      <c r="T55" s="129"/>
    </row>
    <row r="56" spans="1:20" ht="31.2" x14ac:dyDescent="0.3">
      <c r="A56" s="795" t="s">
        <v>2901</v>
      </c>
      <c r="B56" s="824" t="s">
        <v>3002</v>
      </c>
      <c r="C56" s="824">
        <v>90241</v>
      </c>
      <c r="D56" s="797" t="s">
        <v>24</v>
      </c>
      <c r="E56" s="826">
        <v>32.700000000000003</v>
      </c>
      <c r="F56" s="799">
        <f t="shared" si="1"/>
        <v>34.700000000000003</v>
      </c>
      <c r="G56" s="800">
        <v>96</v>
      </c>
      <c r="H56" s="800">
        <v>5.45</v>
      </c>
      <c r="I56" s="832">
        <v>100022</v>
      </c>
      <c r="J56" s="802" t="s">
        <v>2905</v>
      </c>
      <c r="K56" s="805">
        <v>73.489999999999995</v>
      </c>
      <c r="L56" s="829"/>
      <c r="M56" s="829"/>
      <c r="N56" s="803">
        <v>11.1</v>
      </c>
      <c r="O56" s="804">
        <v>1.6629</v>
      </c>
      <c r="P56" s="804">
        <v>18.46</v>
      </c>
      <c r="R56" s="804">
        <v>18.46</v>
      </c>
      <c r="S56" s="292"/>
      <c r="T56" s="129"/>
    </row>
    <row r="57" spans="1:20" ht="31.2" x14ac:dyDescent="0.3">
      <c r="A57" s="795" t="s">
        <v>2901</v>
      </c>
      <c r="B57" s="828" t="s">
        <v>3003</v>
      </c>
      <c r="C57" s="797" t="s">
        <v>3004</v>
      </c>
      <c r="D57" s="797" t="s">
        <v>24</v>
      </c>
      <c r="E57" s="798">
        <v>32.700000000000003</v>
      </c>
      <c r="F57" s="799">
        <f t="shared" si="1"/>
        <v>34.700000000000003</v>
      </c>
      <c r="G57" s="800">
        <v>96</v>
      </c>
      <c r="H57" s="800">
        <v>5.45</v>
      </c>
      <c r="I57" s="832">
        <v>100022</v>
      </c>
      <c r="J57" s="802" t="s">
        <v>2905</v>
      </c>
      <c r="K57" s="805">
        <v>66.91</v>
      </c>
      <c r="L57" s="829"/>
      <c r="M57" s="829"/>
      <c r="N57" s="803">
        <v>12</v>
      </c>
      <c r="O57" s="804">
        <v>1.6629</v>
      </c>
      <c r="P57" s="804">
        <v>19.95</v>
      </c>
      <c r="R57" s="804">
        <v>19.95</v>
      </c>
      <c r="S57" s="292"/>
      <c r="T57" s="129"/>
    </row>
    <row r="58" spans="1:20" ht="31.2" x14ac:dyDescent="0.3">
      <c r="A58" s="795" t="s">
        <v>2901</v>
      </c>
      <c r="B58" s="828" t="s">
        <v>3005</v>
      </c>
      <c r="C58" s="797" t="s">
        <v>3006</v>
      </c>
      <c r="D58" s="797" t="s">
        <v>24</v>
      </c>
      <c r="E58" s="798">
        <v>32.700000000000003</v>
      </c>
      <c r="F58" s="799">
        <f t="shared" si="1"/>
        <v>34.700000000000003</v>
      </c>
      <c r="G58" s="800">
        <v>96</v>
      </c>
      <c r="H58" s="800">
        <v>5.45</v>
      </c>
      <c r="I58" s="832">
        <v>100022</v>
      </c>
      <c r="J58" s="802" t="s">
        <v>2905</v>
      </c>
      <c r="K58" s="805">
        <v>68.930000000000007</v>
      </c>
      <c r="L58" s="829"/>
      <c r="M58" s="829"/>
      <c r="N58" s="803">
        <v>12</v>
      </c>
      <c r="O58" s="804">
        <v>1.6629</v>
      </c>
      <c r="P58" s="804">
        <v>19.95</v>
      </c>
      <c r="R58" s="804">
        <v>19.95</v>
      </c>
      <c r="S58" s="292"/>
      <c r="T58" s="129"/>
    </row>
    <row r="59" spans="1:20" ht="31.2" x14ac:dyDescent="0.3">
      <c r="A59" s="795" t="s">
        <v>2901</v>
      </c>
      <c r="B59" s="796" t="s">
        <v>3007</v>
      </c>
      <c r="C59" s="797" t="s">
        <v>3008</v>
      </c>
      <c r="D59" s="797" t="s">
        <v>24</v>
      </c>
      <c r="E59" s="798">
        <v>25</v>
      </c>
      <c r="F59" s="799">
        <f t="shared" si="1"/>
        <v>27</v>
      </c>
      <c r="G59" s="800">
        <v>80</v>
      </c>
      <c r="H59" s="800">
        <v>5</v>
      </c>
      <c r="I59" s="832">
        <v>100022</v>
      </c>
      <c r="J59" s="802" t="s">
        <v>2905</v>
      </c>
      <c r="K59" s="805">
        <v>60.54</v>
      </c>
      <c r="L59" s="829"/>
      <c r="M59" s="829"/>
      <c r="N59" s="803">
        <v>9.35</v>
      </c>
      <c r="O59" s="804">
        <v>1.6629</v>
      </c>
      <c r="P59" s="804">
        <v>15.55</v>
      </c>
      <c r="R59" s="804">
        <v>15.55</v>
      </c>
      <c r="S59" s="292"/>
      <c r="T59" s="129"/>
    </row>
    <row r="60" spans="1:20" ht="31.2" x14ac:dyDescent="0.3">
      <c r="A60" s="795" t="s">
        <v>2901</v>
      </c>
      <c r="B60" s="796" t="s">
        <v>3009</v>
      </c>
      <c r="C60" s="797" t="s">
        <v>3010</v>
      </c>
      <c r="D60" s="797" t="s">
        <v>24</v>
      </c>
      <c r="E60" s="798">
        <v>25</v>
      </c>
      <c r="F60" s="799">
        <f t="shared" si="1"/>
        <v>27</v>
      </c>
      <c r="G60" s="800">
        <v>80</v>
      </c>
      <c r="H60" s="800">
        <v>5</v>
      </c>
      <c r="I60" s="832">
        <v>100022</v>
      </c>
      <c r="J60" s="802" t="s">
        <v>2905</v>
      </c>
      <c r="K60" s="805">
        <v>63.98</v>
      </c>
      <c r="L60" s="829"/>
      <c r="M60" s="829"/>
      <c r="N60" s="803">
        <v>9.35</v>
      </c>
      <c r="O60" s="804">
        <v>1.6629</v>
      </c>
      <c r="P60" s="804">
        <v>15.55</v>
      </c>
      <c r="R60" s="804">
        <v>15.55</v>
      </c>
      <c r="S60" s="292"/>
      <c r="T60" s="129"/>
    </row>
    <row r="61" spans="1:20" ht="31.2" x14ac:dyDescent="0.3">
      <c r="A61" s="795" t="s">
        <v>2901</v>
      </c>
      <c r="B61" s="796" t="s">
        <v>3011</v>
      </c>
      <c r="C61" s="797" t="s">
        <v>3012</v>
      </c>
      <c r="D61" s="797" t="s">
        <v>24</v>
      </c>
      <c r="E61" s="798">
        <v>25</v>
      </c>
      <c r="F61" s="799">
        <f t="shared" si="1"/>
        <v>27</v>
      </c>
      <c r="G61" s="800">
        <v>80</v>
      </c>
      <c r="H61" s="800">
        <v>5</v>
      </c>
      <c r="I61" s="832">
        <v>100022</v>
      </c>
      <c r="J61" s="802" t="s">
        <v>2905</v>
      </c>
      <c r="K61" s="805">
        <v>58.98</v>
      </c>
      <c r="L61" s="829"/>
      <c r="M61" s="829"/>
      <c r="N61" s="803">
        <v>10</v>
      </c>
      <c r="O61" s="804">
        <v>1.6629</v>
      </c>
      <c r="P61" s="804">
        <v>16.63</v>
      </c>
      <c r="R61" s="804">
        <v>16.63</v>
      </c>
      <c r="S61" s="292"/>
      <c r="T61" s="129"/>
    </row>
    <row r="62" spans="1:20" ht="31.2" x14ac:dyDescent="0.3">
      <c r="A62" s="795" t="s">
        <v>2901</v>
      </c>
      <c r="B62" s="796" t="s">
        <v>3013</v>
      </c>
      <c r="C62" s="797" t="s">
        <v>3014</v>
      </c>
      <c r="D62" s="797" t="s">
        <v>24</v>
      </c>
      <c r="E62" s="798">
        <v>25</v>
      </c>
      <c r="F62" s="799">
        <f t="shared" si="1"/>
        <v>27</v>
      </c>
      <c r="G62" s="800">
        <v>80</v>
      </c>
      <c r="H62" s="800">
        <v>5</v>
      </c>
      <c r="I62" s="832">
        <v>100022</v>
      </c>
      <c r="J62" s="802" t="s">
        <v>2905</v>
      </c>
      <c r="K62" s="805">
        <v>62.02</v>
      </c>
      <c r="L62" s="829"/>
      <c r="M62" s="829"/>
      <c r="N62" s="803">
        <v>10</v>
      </c>
      <c r="O62" s="804">
        <v>1.6629</v>
      </c>
      <c r="P62" s="804">
        <v>16.63</v>
      </c>
      <c r="R62" s="804">
        <v>16.63</v>
      </c>
      <c r="S62" s="292"/>
      <c r="T62" s="129"/>
    </row>
    <row r="63" spans="1:20" ht="46.8" x14ac:dyDescent="0.3">
      <c r="A63" s="795" t="s">
        <v>2901</v>
      </c>
      <c r="B63" s="796" t="s">
        <v>3015</v>
      </c>
      <c r="C63" s="797" t="s">
        <v>3016</v>
      </c>
      <c r="D63" s="797" t="s">
        <v>24</v>
      </c>
      <c r="E63" s="798">
        <v>18.059999999999999</v>
      </c>
      <c r="F63" s="799">
        <f t="shared" si="1"/>
        <v>20.059999999999999</v>
      </c>
      <c r="G63" s="800">
        <v>56</v>
      </c>
      <c r="H63" s="800">
        <v>5.16</v>
      </c>
      <c r="I63" s="832">
        <v>100022</v>
      </c>
      <c r="J63" s="802" t="s">
        <v>2905</v>
      </c>
      <c r="K63" s="805">
        <v>54.59</v>
      </c>
      <c r="L63" s="829"/>
      <c r="M63" s="829"/>
      <c r="N63" s="803">
        <v>6.3</v>
      </c>
      <c r="O63" s="804">
        <v>1.6629</v>
      </c>
      <c r="P63" s="804">
        <v>10.48</v>
      </c>
      <c r="R63" s="804">
        <v>10.48</v>
      </c>
      <c r="S63" s="292"/>
      <c r="T63" s="129"/>
    </row>
    <row r="64" spans="1:20" ht="46.8" x14ac:dyDescent="0.3">
      <c r="A64" s="795" t="s">
        <v>2901</v>
      </c>
      <c r="B64" s="796" t="s">
        <v>3017</v>
      </c>
      <c r="C64" s="797" t="s">
        <v>3018</v>
      </c>
      <c r="D64" s="797" t="s">
        <v>24</v>
      </c>
      <c r="E64" s="798">
        <v>18.059999999999999</v>
      </c>
      <c r="F64" s="799">
        <f t="shared" si="1"/>
        <v>20.059999999999999</v>
      </c>
      <c r="G64" s="800">
        <v>56</v>
      </c>
      <c r="H64" s="800">
        <v>5.16</v>
      </c>
      <c r="I64" s="832">
        <v>100022</v>
      </c>
      <c r="J64" s="802" t="s">
        <v>2905</v>
      </c>
      <c r="K64" s="805">
        <v>52.63</v>
      </c>
      <c r="L64" s="829"/>
      <c r="M64" s="829"/>
      <c r="N64" s="803">
        <v>6.3</v>
      </c>
      <c r="O64" s="804">
        <v>1.6629</v>
      </c>
      <c r="P64" s="804">
        <v>10.48</v>
      </c>
      <c r="R64" s="804">
        <v>10.48</v>
      </c>
      <c r="S64" s="292"/>
      <c r="T64" s="129"/>
    </row>
    <row r="65" spans="1:24" ht="31.2" x14ac:dyDescent="0.3">
      <c r="A65" s="795" t="s">
        <v>2901</v>
      </c>
      <c r="B65" s="796" t="s">
        <v>3019</v>
      </c>
      <c r="C65" s="797" t="s">
        <v>3020</v>
      </c>
      <c r="D65" s="797" t="s">
        <v>24</v>
      </c>
      <c r="E65" s="798">
        <v>17.850000000000001</v>
      </c>
      <c r="F65" s="799">
        <f t="shared" si="1"/>
        <v>19.850000000000001</v>
      </c>
      <c r="G65" s="800">
        <v>56</v>
      </c>
      <c r="H65" s="800">
        <v>5.0999999999999996</v>
      </c>
      <c r="I65" s="832">
        <v>100022</v>
      </c>
      <c r="J65" s="802" t="s">
        <v>2905</v>
      </c>
      <c r="K65" s="805">
        <v>51.27</v>
      </c>
      <c r="L65" s="829"/>
      <c r="M65" s="829"/>
      <c r="N65" s="803">
        <v>7</v>
      </c>
      <c r="O65" s="804">
        <v>1.6629</v>
      </c>
      <c r="P65" s="804">
        <v>11.64</v>
      </c>
      <c r="R65" s="804">
        <v>11.64</v>
      </c>
      <c r="S65" s="292"/>
      <c r="T65" s="129"/>
    </row>
    <row r="66" spans="1:24" ht="31.2" x14ac:dyDescent="0.3">
      <c r="A66" s="795" t="s">
        <v>2901</v>
      </c>
      <c r="B66" s="796" t="s">
        <v>3021</v>
      </c>
      <c r="C66" s="797" t="s">
        <v>3022</v>
      </c>
      <c r="D66" s="797" t="s">
        <v>24</v>
      </c>
      <c r="E66" s="798">
        <v>17.850000000000001</v>
      </c>
      <c r="F66" s="799">
        <f t="shared" si="1"/>
        <v>19.850000000000001</v>
      </c>
      <c r="G66" s="800">
        <v>56</v>
      </c>
      <c r="H66" s="800">
        <v>5.0999999999999996</v>
      </c>
      <c r="I66" s="832">
        <v>100022</v>
      </c>
      <c r="J66" s="802" t="s">
        <v>2905</v>
      </c>
      <c r="K66" s="805">
        <v>52.67</v>
      </c>
      <c r="L66" s="829"/>
      <c r="M66" s="829"/>
      <c r="N66" s="803">
        <v>7</v>
      </c>
      <c r="O66" s="804">
        <v>1.6629</v>
      </c>
      <c r="P66" s="804">
        <v>11.64</v>
      </c>
      <c r="R66" s="804">
        <v>11.64</v>
      </c>
      <c r="S66" s="292"/>
      <c r="T66" s="129"/>
    </row>
    <row r="67" spans="1:24" ht="15.6" x14ac:dyDescent="0.3">
      <c r="A67" s="795" t="s">
        <v>2901</v>
      </c>
      <c r="B67" s="796" t="s">
        <v>3023</v>
      </c>
      <c r="C67" s="797" t="s">
        <v>3024</v>
      </c>
      <c r="D67" s="797" t="s">
        <v>24</v>
      </c>
      <c r="E67" s="798">
        <v>21.09</v>
      </c>
      <c r="F67" s="799">
        <f t="shared" si="1"/>
        <v>23.09</v>
      </c>
      <c r="G67" s="800">
        <v>28</v>
      </c>
      <c r="H67" s="800">
        <v>12.05</v>
      </c>
      <c r="I67" s="448"/>
      <c r="J67" s="802"/>
      <c r="K67" s="805">
        <v>60.2</v>
      </c>
      <c r="L67" s="829"/>
      <c r="M67" s="829"/>
      <c r="N67" s="803"/>
      <c r="O67" s="804"/>
      <c r="P67" s="804"/>
      <c r="R67" s="804"/>
      <c r="S67" s="292"/>
      <c r="T67" s="129"/>
    </row>
    <row r="68" spans="1:24" ht="31.2" x14ac:dyDescent="0.3">
      <c r="A68" s="795" t="s">
        <v>2901</v>
      </c>
      <c r="B68" s="796" t="s">
        <v>3025</v>
      </c>
      <c r="C68" s="797" t="s">
        <v>3026</v>
      </c>
      <c r="D68" s="797" t="s">
        <v>24</v>
      </c>
      <c r="E68" s="798">
        <v>25.71</v>
      </c>
      <c r="F68" s="799">
        <f t="shared" si="1"/>
        <v>27.71</v>
      </c>
      <c r="G68" s="800">
        <v>28</v>
      </c>
      <c r="H68" s="800">
        <v>14.69</v>
      </c>
      <c r="I68" s="448"/>
      <c r="J68" s="802"/>
      <c r="K68" s="805">
        <v>62.16</v>
      </c>
      <c r="L68" s="829"/>
      <c r="M68" s="829"/>
      <c r="N68" s="803"/>
      <c r="O68" s="804"/>
      <c r="P68" s="804"/>
      <c r="R68" s="804"/>
      <c r="S68" s="292"/>
      <c r="T68" s="129"/>
    </row>
    <row r="69" spans="1:24" ht="31.2" x14ac:dyDescent="0.3">
      <c r="A69" s="795" t="s">
        <v>2901</v>
      </c>
      <c r="B69" s="795" t="s">
        <v>3027</v>
      </c>
      <c r="C69" s="829">
        <v>9998</v>
      </c>
      <c r="D69" s="797" t="s">
        <v>24</v>
      </c>
      <c r="E69" s="830">
        <v>32.4</v>
      </c>
      <c r="F69" s="799">
        <f t="shared" si="1"/>
        <v>34.4</v>
      </c>
      <c r="G69" s="831">
        <v>108</v>
      </c>
      <c r="H69" s="831">
        <v>4.8</v>
      </c>
      <c r="I69" s="832">
        <v>100022</v>
      </c>
      <c r="J69" s="802" t="s">
        <v>2905</v>
      </c>
      <c r="K69" s="805">
        <v>85.63</v>
      </c>
      <c r="L69" s="829"/>
      <c r="M69" s="829"/>
      <c r="N69" s="803">
        <v>13.5</v>
      </c>
      <c r="O69" s="804">
        <v>1.6629</v>
      </c>
      <c r="P69" s="804">
        <v>22.45</v>
      </c>
      <c r="R69" s="804">
        <v>22.45</v>
      </c>
      <c r="S69" s="292"/>
      <c r="T69" s="129"/>
      <c r="U69" s="784"/>
      <c r="V69" s="784"/>
      <c r="W69" s="784"/>
      <c r="X69" s="784"/>
    </row>
    <row r="70" spans="1:24" ht="31.2" x14ac:dyDescent="0.3">
      <c r="A70" s="795" t="s">
        <v>2901</v>
      </c>
      <c r="B70" s="795" t="s">
        <v>3027</v>
      </c>
      <c r="C70" s="829">
        <v>9999</v>
      </c>
      <c r="D70" s="797" t="s">
        <v>24</v>
      </c>
      <c r="E70" s="830">
        <v>32.4</v>
      </c>
      <c r="F70" s="799">
        <f t="shared" si="1"/>
        <v>34.4</v>
      </c>
      <c r="G70" s="831">
        <v>108</v>
      </c>
      <c r="H70" s="831">
        <v>4.8</v>
      </c>
      <c r="I70" s="832">
        <v>100022</v>
      </c>
      <c r="J70" s="802" t="s">
        <v>2905</v>
      </c>
      <c r="K70" s="805">
        <v>91.03</v>
      </c>
      <c r="L70" s="829"/>
      <c r="M70" s="829"/>
      <c r="N70" s="803">
        <v>13.5</v>
      </c>
      <c r="O70" s="804">
        <v>1.6629</v>
      </c>
      <c r="P70" s="804">
        <v>22.45</v>
      </c>
      <c r="R70" s="804">
        <v>22.45</v>
      </c>
      <c r="S70" s="292"/>
      <c r="T70" s="129"/>
      <c r="U70" s="784"/>
      <c r="V70" s="784"/>
      <c r="W70" s="784"/>
      <c r="X70" s="784"/>
    </row>
    <row r="71" spans="1:24" ht="31.2" x14ac:dyDescent="0.3">
      <c r="A71" s="795" t="s">
        <v>2901</v>
      </c>
      <c r="B71" s="795" t="s">
        <v>3028</v>
      </c>
      <c r="C71" s="829">
        <v>92625</v>
      </c>
      <c r="D71" s="797" t="s">
        <v>24</v>
      </c>
      <c r="E71" s="830">
        <v>29.5</v>
      </c>
      <c r="F71" s="799">
        <f t="shared" si="1"/>
        <v>31.5</v>
      </c>
      <c r="G71" s="831">
        <v>160</v>
      </c>
      <c r="H71" s="831">
        <v>2.95</v>
      </c>
      <c r="I71" s="832">
        <v>100022</v>
      </c>
      <c r="J71" s="802" t="s">
        <v>2905</v>
      </c>
      <c r="K71" s="805">
        <v>75.73</v>
      </c>
      <c r="L71" s="829"/>
      <c r="M71" s="829"/>
      <c r="N71" s="803">
        <v>8.5</v>
      </c>
      <c r="O71" s="804">
        <v>1.6629</v>
      </c>
      <c r="P71" s="804">
        <v>14.13</v>
      </c>
      <c r="R71" s="804">
        <v>14.13</v>
      </c>
      <c r="S71" s="292"/>
      <c r="T71" s="129"/>
      <c r="U71" s="784"/>
      <c r="V71" s="784"/>
      <c r="W71" s="784"/>
      <c r="X71" s="784"/>
    </row>
    <row r="72" spans="1:24" ht="31.2" x14ac:dyDescent="0.3">
      <c r="A72" s="795" t="s">
        <v>2901</v>
      </c>
      <c r="B72" s="795" t="s">
        <v>3028</v>
      </c>
      <c r="C72" s="829">
        <v>92626</v>
      </c>
      <c r="D72" s="797" t="s">
        <v>24</v>
      </c>
      <c r="E72" s="830">
        <v>29.5</v>
      </c>
      <c r="F72" s="799">
        <f t="shared" si="1"/>
        <v>31.5</v>
      </c>
      <c r="G72" s="831">
        <v>160</v>
      </c>
      <c r="H72" s="831">
        <v>2.95</v>
      </c>
      <c r="I72" s="832">
        <v>100022</v>
      </c>
      <c r="J72" s="802" t="s">
        <v>2905</v>
      </c>
      <c r="K72" s="805">
        <v>81.33</v>
      </c>
      <c r="L72" s="829"/>
      <c r="M72" s="829"/>
      <c r="N72" s="803">
        <v>8.5</v>
      </c>
      <c r="O72" s="804">
        <v>1.6629</v>
      </c>
      <c r="P72" s="804">
        <v>14.13</v>
      </c>
      <c r="R72" s="804">
        <v>14.13</v>
      </c>
      <c r="S72" s="292"/>
      <c r="T72" s="129"/>
      <c r="U72" s="784"/>
      <c r="V72" s="784"/>
      <c r="W72" s="784"/>
      <c r="X72" s="784"/>
    </row>
    <row r="73" spans="1:24" ht="31.2" x14ac:dyDescent="0.3">
      <c r="A73" s="795" t="s">
        <v>2901</v>
      </c>
      <c r="B73" s="795" t="s">
        <v>3029</v>
      </c>
      <c r="C73" s="829">
        <v>90625</v>
      </c>
      <c r="D73" s="797" t="s">
        <v>24</v>
      </c>
      <c r="E73" s="830">
        <v>30.2</v>
      </c>
      <c r="F73" s="799">
        <f t="shared" si="1"/>
        <v>32.200000000000003</v>
      </c>
      <c r="G73" s="831">
        <v>160</v>
      </c>
      <c r="H73" s="831">
        <v>3.02</v>
      </c>
      <c r="I73" s="832">
        <v>100022</v>
      </c>
      <c r="J73" s="802" t="s">
        <v>2905</v>
      </c>
      <c r="K73" s="805">
        <v>77.09</v>
      </c>
      <c r="L73" s="829"/>
      <c r="M73" s="829"/>
      <c r="N73" s="803">
        <v>8.5</v>
      </c>
      <c r="O73" s="804">
        <v>1.6629</v>
      </c>
      <c r="P73" s="804">
        <v>14.13</v>
      </c>
      <c r="R73" s="804">
        <v>14.13</v>
      </c>
      <c r="S73" s="292"/>
      <c r="T73" s="129"/>
      <c r="U73" s="784"/>
      <c r="V73" s="784"/>
      <c r="W73" s="784"/>
      <c r="X73" s="784"/>
    </row>
    <row r="74" spans="1:24" ht="31.2" x14ac:dyDescent="0.3">
      <c r="A74" s="795" t="s">
        <v>2901</v>
      </c>
      <c r="B74" s="795" t="s">
        <v>3029</v>
      </c>
      <c r="C74" s="829">
        <v>90626</v>
      </c>
      <c r="D74" s="797" t="s">
        <v>24</v>
      </c>
      <c r="E74" s="830">
        <v>30.2</v>
      </c>
      <c r="F74" s="799">
        <f t="shared" si="1"/>
        <v>32.200000000000003</v>
      </c>
      <c r="G74" s="831">
        <v>160</v>
      </c>
      <c r="H74" s="831">
        <v>3.02</v>
      </c>
      <c r="I74" s="832">
        <v>100022</v>
      </c>
      <c r="J74" s="802" t="s">
        <v>2905</v>
      </c>
      <c r="K74" s="805">
        <v>82.69</v>
      </c>
      <c r="L74" s="829"/>
      <c r="M74" s="829"/>
      <c r="N74" s="803">
        <v>8.5</v>
      </c>
      <c r="O74" s="804">
        <v>1.6629</v>
      </c>
      <c r="P74" s="804">
        <v>14.13</v>
      </c>
      <c r="R74" s="804">
        <v>14.13</v>
      </c>
      <c r="S74" s="292"/>
      <c r="T74" s="129"/>
      <c r="U74" s="784"/>
      <c r="V74" s="784"/>
      <c r="W74" s="784"/>
      <c r="X74" s="784"/>
    </row>
  </sheetData>
  <protectedRanges>
    <protectedRange password="8F60" sqref="S6" name="Calculations_40"/>
    <protectedRange sqref="I39:I66 J39:J74 I69:I74 I7:J38" name="Range1_1"/>
  </protectedRanges>
  <conditionalFormatting sqref="C4:C6">
    <cfRule type="duplicateValues" dxfId="39" priority="3"/>
  </conditionalFormatting>
  <conditionalFormatting sqref="D4:D6">
    <cfRule type="duplicateValues" dxfId="38" priority="4"/>
  </conditionalFormatting>
  <conditionalFormatting sqref="D1:D3">
    <cfRule type="duplicateValues" dxfId="37" priority="1"/>
  </conditionalFormatting>
  <conditionalFormatting sqref="E1:E3">
    <cfRule type="duplicateValues" dxfId="36" priority="2"/>
  </conditionalFormatting>
  <pageMargins left="0.7" right="0.7" top="0.75" bottom="0.75" header="0.3" footer="0.3"/>
  <pageSetup paperSize="5" scale="59" orientation="landscape"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tabColor rgb="FFFFC000"/>
  </sheetPr>
  <dimension ref="A1:T45"/>
  <sheetViews>
    <sheetView workbookViewId="0">
      <pane xSplit="3" ySplit="6" topLeftCell="J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5546875" style="10" bestFit="1" customWidth="1"/>
    <col min="2" max="2" width="60.5546875" style="10" customWidth="1"/>
    <col min="3" max="3" width="29.33203125" style="10" customWidth="1"/>
    <col min="4" max="6" width="10.109375" style="784" bestFit="1" customWidth="1"/>
    <col min="7" max="7" width="8.44140625" style="784" bestFit="1" customWidth="1"/>
    <col min="8" max="8" width="7.44140625" style="784" bestFit="1" customWidth="1"/>
    <col min="9" max="9" width="9.109375" style="784"/>
    <col min="10" max="10" width="22" style="784" bestFit="1" customWidth="1"/>
    <col min="11" max="11" width="20.88671875" style="784" customWidth="1"/>
    <col min="12" max="12" width="21.88671875" style="784" customWidth="1"/>
    <col min="13" max="13" width="20.88671875" style="784" customWidth="1"/>
    <col min="14" max="14" width="10.109375" style="58" bestFit="1" customWidth="1"/>
    <col min="15" max="16" width="8.5546875" style="783" bestFit="1" customWidth="1"/>
    <col min="17" max="17" width="5.88671875" style="59" customWidth="1"/>
    <col min="18" max="18" width="16" style="783" bestFit="1" customWidth="1"/>
    <col min="19" max="19" width="15.88671875" style="783" bestFit="1" customWidth="1"/>
    <col min="20" max="20" width="6.5546875" style="784" bestFit="1" customWidth="1"/>
    <col min="21" max="16384" width="9.10937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785"/>
      <c r="F2" s="786"/>
      <c r="G2" s="786"/>
      <c r="H2" s="786"/>
      <c r="I2" s="786"/>
      <c r="J2" s="786"/>
      <c r="K2" s="786"/>
      <c r="L2" s="786"/>
      <c r="M2" s="786"/>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ht="15.6" x14ac:dyDescent="0.3">
      <c r="A7" s="10" t="s">
        <v>3030</v>
      </c>
      <c r="B7" s="833" t="s">
        <v>3031</v>
      </c>
      <c r="C7" s="834">
        <v>100431</v>
      </c>
      <c r="D7" s="834" t="s">
        <v>24</v>
      </c>
      <c r="E7" s="835">
        <v>20</v>
      </c>
      <c r="F7" s="784">
        <v>20.49</v>
      </c>
      <c r="G7" s="835">
        <v>640</v>
      </c>
      <c r="H7" s="835" t="s">
        <v>3032</v>
      </c>
      <c r="I7" s="784">
        <v>110242</v>
      </c>
      <c r="J7" s="784" t="s">
        <v>3033</v>
      </c>
      <c r="K7" s="525">
        <v>38.860616</v>
      </c>
      <c r="L7" s="525">
        <v>38.860616</v>
      </c>
      <c r="M7" s="525">
        <v>38.860616</v>
      </c>
      <c r="N7" s="836">
        <v>15.37</v>
      </c>
      <c r="O7" s="837">
        <v>1.6368</v>
      </c>
      <c r="P7" s="838">
        <v>25.157616000000001</v>
      </c>
      <c r="R7" s="839">
        <v>25.157616000000001</v>
      </c>
    </row>
    <row r="8" spans="1:20" ht="15.6" x14ac:dyDescent="0.3">
      <c r="A8" s="10" t="s">
        <v>3030</v>
      </c>
      <c r="B8" s="833" t="s">
        <v>3034</v>
      </c>
      <c r="C8" s="834">
        <v>100491</v>
      </c>
      <c r="D8" s="834" t="s">
        <v>24</v>
      </c>
      <c r="E8" s="835">
        <v>20</v>
      </c>
      <c r="F8" s="784">
        <v>20.49</v>
      </c>
      <c r="G8" s="835">
        <v>640</v>
      </c>
      <c r="H8" s="835" t="s">
        <v>3032</v>
      </c>
      <c r="I8" s="784">
        <v>110242</v>
      </c>
      <c r="J8" s="784" t="s">
        <v>3033</v>
      </c>
      <c r="K8" s="525">
        <v>38.883816000000003</v>
      </c>
      <c r="L8" s="525">
        <v>38.883816000000003</v>
      </c>
      <c r="M8" s="525">
        <v>38.883816000000003</v>
      </c>
      <c r="N8" s="836">
        <v>14.37</v>
      </c>
      <c r="O8" s="837">
        <v>1.6368</v>
      </c>
      <c r="P8" s="838">
        <v>23.520816</v>
      </c>
      <c r="R8" s="839">
        <v>23.520816</v>
      </c>
    </row>
    <row r="9" spans="1:20" ht="15.6" x14ac:dyDescent="0.3">
      <c r="A9" s="10" t="s">
        <v>3030</v>
      </c>
      <c r="B9" s="833" t="s">
        <v>3035</v>
      </c>
      <c r="C9" s="834">
        <v>100501</v>
      </c>
      <c r="D9" s="834" t="s">
        <v>24</v>
      </c>
      <c r="E9" s="835">
        <v>20</v>
      </c>
      <c r="F9" s="784">
        <v>20.49</v>
      </c>
      <c r="G9" s="835">
        <v>640</v>
      </c>
      <c r="H9" s="835" t="s">
        <v>3032</v>
      </c>
      <c r="I9" s="784">
        <v>110242</v>
      </c>
      <c r="J9" s="784" t="s">
        <v>3033</v>
      </c>
      <c r="K9" s="525">
        <v>38.973680000000002</v>
      </c>
      <c r="L9" s="525">
        <v>38.973680000000002</v>
      </c>
      <c r="M9" s="525">
        <v>38.973680000000002</v>
      </c>
      <c r="N9" s="836">
        <v>12.6</v>
      </c>
      <c r="O9" s="837">
        <v>1.6368</v>
      </c>
      <c r="P9" s="838">
        <v>20.62368</v>
      </c>
      <c r="R9" s="839">
        <v>20.62368</v>
      </c>
    </row>
    <row r="10" spans="1:20" ht="15.6" x14ac:dyDescent="0.3">
      <c r="A10" s="10" t="s">
        <v>3030</v>
      </c>
      <c r="B10" s="833" t="s">
        <v>3036</v>
      </c>
      <c r="C10" s="834">
        <v>100541</v>
      </c>
      <c r="D10" s="834" t="s">
        <v>24</v>
      </c>
      <c r="E10" s="835">
        <v>20</v>
      </c>
      <c r="F10" s="784">
        <v>20.49</v>
      </c>
      <c r="G10" s="835">
        <v>640</v>
      </c>
      <c r="H10" s="835" t="s">
        <v>3032</v>
      </c>
      <c r="I10" s="784">
        <v>110242</v>
      </c>
      <c r="J10" s="784" t="s">
        <v>3033</v>
      </c>
      <c r="K10" s="525">
        <v>36.212864000000003</v>
      </c>
      <c r="L10" s="525">
        <v>36.212864000000003</v>
      </c>
      <c r="M10" s="525">
        <v>36.212864000000003</v>
      </c>
      <c r="N10" s="836">
        <v>14.48</v>
      </c>
      <c r="O10" s="837">
        <v>1.6368</v>
      </c>
      <c r="P10" s="838">
        <v>23.700864000000003</v>
      </c>
      <c r="R10" s="839">
        <v>23.700864000000003</v>
      </c>
    </row>
    <row r="11" spans="1:20" ht="15.6" x14ac:dyDescent="0.3">
      <c r="A11" s="10" t="s">
        <v>3030</v>
      </c>
      <c r="B11" s="833" t="s">
        <v>3037</v>
      </c>
      <c r="C11" s="834">
        <v>100811</v>
      </c>
      <c r="D11" s="834" t="s">
        <v>24</v>
      </c>
      <c r="E11" s="835">
        <v>30</v>
      </c>
      <c r="F11" s="784">
        <v>20.49</v>
      </c>
      <c r="G11" s="835">
        <v>480</v>
      </c>
      <c r="H11" s="835" t="s">
        <v>3038</v>
      </c>
      <c r="I11" s="784">
        <v>110242</v>
      </c>
      <c r="J11" s="784" t="s">
        <v>3033</v>
      </c>
      <c r="K11" s="525">
        <v>39.082999999999998</v>
      </c>
      <c r="L11" s="525">
        <v>39.082999999999998</v>
      </c>
      <c r="M11" s="525">
        <v>39.082999999999998</v>
      </c>
      <c r="N11" s="840">
        <v>14.37</v>
      </c>
      <c r="O11" s="837">
        <v>1.6368</v>
      </c>
      <c r="P11" s="839">
        <v>23.52</v>
      </c>
      <c r="R11" s="839">
        <v>23.52</v>
      </c>
    </row>
    <row r="12" spans="1:20" ht="15.6" x14ac:dyDescent="0.3">
      <c r="A12" s="10" t="s">
        <v>3030</v>
      </c>
      <c r="B12" s="833" t="s">
        <v>3039</v>
      </c>
      <c r="C12" s="834">
        <v>101321</v>
      </c>
      <c r="D12" s="834" t="s">
        <v>24</v>
      </c>
      <c r="E12" s="835">
        <v>30</v>
      </c>
      <c r="F12" s="784">
        <v>31.75</v>
      </c>
      <c r="G12" s="835">
        <v>960</v>
      </c>
      <c r="H12" s="835" t="s">
        <v>3032</v>
      </c>
      <c r="I12" s="784">
        <v>110242</v>
      </c>
      <c r="J12" s="784" t="s">
        <v>3033</v>
      </c>
      <c r="K12" s="525">
        <v>50.749904000000008</v>
      </c>
      <c r="L12" s="525">
        <v>50.749904000000008</v>
      </c>
      <c r="M12" s="525">
        <v>50.749904000000008</v>
      </c>
      <c r="N12" s="836">
        <v>22.28</v>
      </c>
      <c r="O12" s="837">
        <v>1.6368</v>
      </c>
      <c r="P12" s="838">
        <v>36.467904000000004</v>
      </c>
      <c r="R12" s="839">
        <v>36.467904000000004</v>
      </c>
    </row>
    <row r="13" spans="1:20" ht="15.6" x14ac:dyDescent="0.3">
      <c r="A13" s="10" t="s">
        <v>3030</v>
      </c>
      <c r="B13" s="833" t="s">
        <v>3040</v>
      </c>
      <c r="C13" s="834">
        <v>101351</v>
      </c>
      <c r="D13" s="834" t="s">
        <v>24</v>
      </c>
      <c r="E13" s="835">
        <v>30</v>
      </c>
      <c r="F13" s="784">
        <v>31.75</v>
      </c>
      <c r="G13" s="835">
        <v>960</v>
      </c>
      <c r="H13" s="835" t="s">
        <v>3032</v>
      </c>
      <c r="I13" s="784">
        <v>110242</v>
      </c>
      <c r="J13" s="784" t="s">
        <v>3033</v>
      </c>
      <c r="K13" s="525">
        <v>54.138040000000004</v>
      </c>
      <c r="L13" s="525">
        <v>54.138040000000004</v>
      </c>
      <c r="M13" s="525">
        <v>54.138040000000004</v>
      </c>
      <c r="N13" s="836">
        <v>21.55</v>
      </c>
      <c r="O13" s="837">
        <v>1.6368</v>
      </c>
      <c r="P13" s="838">
        <v>35.273040000000002</v>
      </c>
      <c r="R13" s="839">
        <v>35.273040000000002</v>
      </c>
    </row>
    <row r="14" spans="1:20" ht="15.6" x14ac:dyDescent="0.3">
      <c r="A14" s="10" t="s">
        <v>3030</v>
      </c>
      <c r="B14" s="833" t="s">
        <v>3041</v>
      </c>
      <c r="C14" s="834">
        <v>101371</v>
      </c>
      <c r="D14" s="834" t="s">
        <v>24</v>
      </c>
      <c r="E14" s="835">
        <v>30</v>
      </c>
      <c r="F14" s="784">
        <v>31.75</v>
      </c>
      <c r="G14" s="835">
        <v>960</v>
      </c>
      <c r="H14" s="835" t="s">
        <v>3032</v>
      </c>
      <c r="I14" s="784">
        <v>110242</v>
      </c>
      <c r="J14" s="784" t="s">
        <v>3033</v>
      </c>
      <c r="K14" s="525">
        <v>58.278040000000004</v>
      </c>
      <c r="L14" s="525">
        <v>58.278040000000004</v>
      </c>
      <c r="M14" s="525">
        <v>58.278040000000004</v>
      </c>
      <c r="N14" s="836">
        <v>21.55</v>
      </c>
      <c r="O14" s="837">
        <v>1.6368</v>
      </c>
      <c r="P14" s="838">
        <v>35.273040000000002</v>
      </c>
      <c r="R14" s="839">
        <v>35.273040000000002</v>
      </c>
    </row>
    <row r="15" spans="1:20" ht="15.6" x14ac:dyDescent="0.3">
      <c r="A15" s="10" t="s">
        <v>3030</v>
      </c>
      <c r="B15" s="833" t="s">
        <v>3042</v>
      </c>
      <c r="C15" s="834">
        <v>103451</v>
      </c>
      <c r="D15" s="834" t="s">
        <v>24</v>
      </c>
      <c r="E15" s="835">
        <v>20</v>
      </c>
      <c r="F15" s="784">
        <v>20.49</v>
      </c>
      <c r="G15" s="835">
        <v>640</v>
      </c>
      <c r="H15" s="835" t="s">
        <v>3032</v>
      </c>
      <c r="I15" s="784">
        <v>110242</v>
      </c>
      <c r="J15" s="784" t="s">
        <v>3033</v>
      </c>
      <c r="K15" s="525">
        <v>38.993296000000001</v>
      </c>
      <c r="L15" s="525">
        <v>38.993296000000001</v>
      </c>
      <c r="M15" s="525">
        <v>38.993296000000001</v>
      </c>
      <c r="N15" s="840">
        <v>14.22</v>
      </c>
      <c r="O15" s="837">
        <v>1.6368</v>
      </c>
      <c r="P15" s="838">
        <v>23.275296000000001</v>
      </c>
      <c r="R15" s="841">
        <v>23.275296000000001</v>
      </c>
    </row>
    <row r="16" spans="1:20" ht="15.6" x14ac:dyDescent="0.3">
      <c r="A16" s="10" t="s">
        <v>3030</v>
      </c>
      <c r="B16" s="833" t="s">
        <v>3043</v>
      </c>
      <c r="C16" s="834">
        <v>104411</v>
      </c>
      <c r="D16" s="834" t="s">
        <v>24</v>
      </c>
      <c r="E16" s="835">
        <v>20</v>
      </c>
      <c r="F16" s="784">
        <v>20.49</v>
      </c>
      <c r="G16" s="835">
        <v>640</v>
      </c>
      <c r="H16" s="835" t="s">
        <v>3032</v>
      </c>
      <c r="I16" s="784">
        <v>110242</v>
      </c>
      <c r="J16" s="784" t="s">
        <v>3033</v>
      </c>
      <c r="K16" s="525">
        <v>42.876000000000005</v>
      </c>
      <c r="L16" s="525">
        <v>42.876000000000005</v>
      </c>
      <c r="M16" s="525">
        <v>42.876000000000005</v>
      </c>
      <c r="N16" s="836">
        <v>20</v>
      </c>
      <c r="O16" s="837">
        <v>1.6368</v>
      </c>
      <c r="P16" s="838">
        <v>32.736000000000004</v>
      </c>
      <c r="R16" s="839">
        <v>32.736000000000004</v>
      </c>
    </row>
    <row r="17" spans="1:18" ht="15.6" x14ac:dyDescent="0.3">
      <c r="A17" s="10" t="s">
        <v>3030</v>
      </c>
      <c r="B17" s="833" t="s">
        <v>3044</v>
      </c>
      <c r="C17" s="834">
        <v>104421</v>
      </c>
      <c r="D17" s="834" t="s">
        <v>24</v>
      </c>
      <c r="E17" s="835">
        <v>20</v>
      </c>
      <c r="F17" s="784">
        <v>20.49</v>
      </c>
      <c r="G17" s="835">
        <v>640</v>
      </c>
      <c r="H17" s="835" t="s">
        <v>3032</v>
      </c>
      <c r="I17" s="784">
        <v>110242</v>
      </c>
      <c r="J17" s="784" t="s">
        <v>3033</v>
      </c>
      <c r="K17" s="525">
        <v>37.136000000000003</v>
      </c>
      <c r="L17" s="525">
        <v>37.136000000000003</v>
      </c>
      <c r="M17" s="525">
        <v>37.136000000000003</v>
      </c>
      <c r="N17" s="836">
        <v>20</v>
      </c>
      <c r="O17" s="837">
        <v>1.6368</v>
      </c>
      <c r="P17" s="838">
        <v>32.736000000000004</v>
      </c>
      <c r="R17" s="839">
        <v>32.736000000000004</v>
      </c>
    </row>
    <row r="18" spans="1:18" ht="15.6" x14ac:dyDescent="0.3">
      <c r="A18" s="10" t="s">
        <v>3030</v>
      </c>
      <c r="B18" s="833" t="s">
        <v>3045</v>
      </c>
      <c r="C18" s="834">
        <v>104431</v>
      </c>
      <c r="D18" s="834" t="s">
        <v>24</v>
      </c>
      <c r="E18" s="835">
        <v>20</v>
      </c>
      <c r="F18" s="784">
        <v>20.49</v>
      </c>
      <c r="G18" s="835">
        <v>640</v>
      </c>
      <c r="H18" s="835" t="s">
        <v>3032</v>
      </c>
      <c r="I18" s="784">
        <v>110242</v>
      </c>
      <c r="J18" s="784" t="s">
        <v>3033</v>
      </c>
      <c r="K18" s="525">
        <v>41.206000000000003</v>
      </c>
      <c r="L18" s="525">
        <v>41.206000000000003</v>
      </c>
      <c r="M18" s="525">
        <v>41.206000000000003</v>
      </c>
      <c r="N18" s="836">
        <v>20</v>
      </c>
      <c r="O18" s="837">
        <v>1.6368</v>
      </c>
      <c r="P18" s="838">
        <v>32.736000000000004</v>
      </c>
      <c r="R18" s="839">
        <v>32.736000000000004</v>
      </c>
    </row>
    <row r="19" spans="1:18" ht="15.6" x14ac:dyDescent="0.3">
      <c r="A19" s="10" t="s">
        <v>3030</v>
      </c>
      <c r="B19" s="833" t="s">
        <v>3046</v>
      </c>
      <c r="C19" s="834">
        <v>104441</v>
      </c>
      <c r="D19" s="834" t="s">
        <v>24</v>
      </c>
      <c r="E19" s="835">
        <v>20</v>
      </c>
      <c r="F19" s="784">
        <v>20.49</v>
      </c>
      <c r="G19" s="835">
        <v>640</v>
      </c>
      <c r="H19" s="835" t="s">
        <v>3032</v>
      </c>
      <c r="I19" s="784">
        <v>110242</v>
      </c>
      <c r="J19" s="784" t="s">
        <v>3033</v>
      </c>
      <c r="K19" s="525">
        <v>40.646000000000001</v>
      </c>
      <c r="L19" s="525">
        <v>40.646000000000001</v>
      </c>
      <c r="M19" s="525">
        <v>40.646000000000001</v>
      </c>
      <c r="N19" s="836">
        <v>20</v>
      </c>
      <c r="O19" s="837">
        <v>1.6368</v>
      </c>
      <c r="P19" s="838">
        <v>32.736000000000004</v>
      </c>
      <c r="R19" s="839">
        <v>32.736000000000004</v>
      </c>
    </row>
    <row r="20" spans="1:18" ht="15.6" x14ac:dyDescent="0.3">
      <c r="A20" s="10" t="s">
        <v>3030</v>
      </c>
      <c r="B20" s="833" t="s">
        <v>3047</v>
      </c>
      <c r="C20" s="834">
        <v>104451</v>
      </c>
      <c r="D20" s="834" t="s">
        <v>24</v>
      </c>
      <c r="E20" s="835">
        <v>20</v>
      </c>
      <c r="F20" s="784">
        <v>20.49</v>
      </c>
      <c r="G20" s="835">
        <v>640</v>
      </c>
      <c r="H20" s="835" t="s">
        <v>3032</v>
      </c>
      <c r="I20" s="784">
        <v>110242</v>
      </c>
      <c r="J20" s="784" t="s">
        <v>3033</v>
      </c>
      <c r="K20" s="525">
        <v>37.506</v>
      </c>
      <c r="L20" s="525">
        <v>37.506</v>
      </c>
      <c r="M20" s="525">
        <v>37.506</v>
      </c>
      <c r="N20" s="836">
        <v>20</v>
      </c>
      <c r="O20" s="837">
        <v>1.6368</v>
      </c>
      <c r="P20" s="838">
        <v>32.736000000000004</v>
      </c>
      <c r="R20" s="839">
        <v>32.736000000000004</v>
      </c>
    </row>
    <row r="21" spans="1:18" ht="15.6" x14ac:dyDescent="0.3">
      <c r="A21" s="10" t="s">
        <v>3030</v>
      </c>
      <c r="B21" s="833" t="s">
        <v>3048</v>
      </c>
      <c r="C21" s="834">
        <v>104461</v>
      </c>
      <c r="D21" s="834" t="s">
        <v>24</v>
      </c>
      <c r="E21" s="835">
        <v>20</v>
      </c>
      <c r="F21" s="784">
        <v>20.49</v>
      </c>
      <c r="G21" s="835">
        <v>640</v>
      </c>
      <c r="H21" s="835" t="s">
        <v>3032</v>
      </c>
      <c r="I21" s="784">
        <v>110242</v>
      </c>
      <c r="J21" s="784" t="s">
        <v>3033</v>
      </c>
      <c r="K21" s="525">
        <v>40.216000000000008</v>
      </c>
      <c r="L21" s="525">
        <v>40.216000000000008</v>
      </c>
      <c r="M21" s="525">
        <v>40.216000000000008</v>
      </c>
      <c r="N21" s="836">
        <v>20</v>
      </c>
      <c r="O21" s="837">
        <v>1.6368</v>
      </c>
      <c r="P21" s="838">
        <v>32.736000000000004</v>
      </c>
      <c r="R21" s="839">
        <v>32.736000000000004</v>
      </c>
    </row>
    <row r="22" spans="1:18" ht="15.6" x14ac:dyDescent="0.3">
      <c r="A22" s="10" t="s">
        <v>3030</v>
      </c>
      <c r="B22" t="s">
        <v>3049</v>
      </c>
      <c r="C22" s="834">
        <v>202631</v>
      </c>
      <c r="D22" s="834" t="s">
        <v>24</v>
      </c>
      <c r="E22" s="835">
        <v>30</v>
      </c>
      <c r="F22" s="784">
        <v>31.55</v>
      </c>
      <c r="G22" s="835">
        <v>480</v>
      </c>
      <c r="H22" s="835" t="s">
        <v>3038</v>
      </c>
      <c r="I22" s="784">
        <v>110242</v>
      </c>
      <c r="J22" s="784" t="s">
        <v>3033</v>
      </c>
      <c r="K22" s="525">
        <v>60.165000000000006</v>
      </c>
      <c r="L22" s="525">
        <v>60.165000000000006</v>
      </c>
      <c r="M22" s="525">
        <v>60.165000000000006</v>
      </c>
      <c r="N22" s="840">
        <v>21.55</v>
      </c>
      <c r="O22" s="837">
        <v>1.6368</v>
      </c>
      <c r="P22" s="839">
        <v>35.270000000000003</v>
      </c>
      <c r="R22" s="839">
        <v>35.270000000000003</v>
      </c>
    </row>
    <row r="23" spans="1:18" ht="15.6" x14ac:dyDescent="0.3">
      <c r="A23" s="10" t="s">
        <v>3030</v>
      </c>
      <c r="B23" s="833" t="s">
        <v>3050</v>
      </c>
      <c r="C23" s="834">
        <v>202641</v>
      </c>
      <c r="D23" s="834" t="s">
        <v>24</v>
      </c>
      <c r="E23" s="835">
        <v>30</v>
      </c>
      <c r="F23" s="784">
        <v>31.55</v>
      </c>
      <c r="G23" s="835">
        <v>480</v>
      </c>
      <c r="H23" s="835" t="s">
        <v>3038</v>
      </c>
      <c r="I23" s="784">
        <v>110242</v>
      </c>
      <c r="J23" s="784" t="s">
        <v>3033</v>
      </c>
      <c r="K23" s="525">
        <v>60.92</v>
      </c>
      <c r="L23" s="525">
        <v>60.92</v>
      </c>
      <c r="M23" s="525">
        <v>60.92</v>
      </c>
      <c r="N23" s="840">
        <v>18.899999999999999</v>
      </c>
      <c r="O23" s="837">
        <v>1.6368</v>
      </c>
      <c r="P23" s="839">
        <v>30.94</v>
      </c>
      <c r="R23" s="839">
        <v>30.94</v>
      </c>
    </row>
    <row r="24" spans="1:18" ht="15.6" x14ac:dyDescent="0.3">
      <c r="A24" s="10" t="s">
        <v>3030</v>
      </c>
      <c r="B24" s="833" t="s">
        <v>3051</v>
      </c>
      <c r="C24" s="834">
        <v>402911</v>
      </c>
      <c r="D24" s="834" t="s">
        <v>24</v>
      </c>
      <c r="E24" s="835">
        <v>10.5</v>
      </c>
      <c r="F24" s="784">
        <v>11</v>
      </c>
      <c r="G24" s="835">
        <v>168</v>
      </c>
      <c r="H24" s="835" t="s">
        <v>3038</v>
      </c>
      <c r="I24" s="784">
        <v>110242</v>
      </c>
      <c r="J24" s="784" t="s">
        <v>3033</v>
      </c>
      <c r="K24" s="525">
        <v>32.08</v>
      </c>
      <c r="L24" s="525">
        <v>32.08</v>
      </c>
      <c r="M24" s="525">
        <v>32.08</v>
      </c>
      <c r="N24" s="836">
        <v>10.5</v>
      </c>
      <c r="O24" s="837">
        <v>1.6368</v>
      </c>
      <c r="P24" s="838">
        <v>17.186399999999999</v>
      </c>
      <c r="R24" s="839">
        <v>17.186399999999999</v>
      </c>
    </row>
    <row r="25" spans="1:18" ht="15.6" x14ac:dyDescent="0.3">
      <c r="A25" s="10" t="s">
        <v>3030</v>
      </c>
      <c r="B25" s="833" t="s">
        <v>3052</v>
      </c>
      <c r="C25" s="834">
        <v>402921</v>
      </c>
      <c r="D25" s="834" t="s">
        <v>24</v>
      </c>
      <c r="E25" s="835">
        <v>10.5</v>
      </c>
      <c r="F25" s="784">
        <v>11</v>
      </c>
      <c r="G25" s="835">
        <v>168</v>
      </c>
      <c r="H25" s="835" t="s">
        <v>3038</v>
      </c>
      <c r="I25" s="784">
        <v>110242</v>
      </c>
      <c r="J25" s="784" t="s">
        <v>3033</v>
      </c>
      <c r="K25" s="525">
        <v>32.08</v>
      </c>
      <c r="L25" s="525">
        <v>32.08</v>
      </c>
      <c r="M25" s="525">
        <v>32.08</v>
      </c>
      <c r="N25" s="836">
        <v>10.5</v>
      </c>
      <c r="O25" s="837">
        <v>1.6368</v>
      </c>
      <c r="P25" s="838">
        <v>17.186399999999999</v>
      </c>
      <c r="R25" s="839">
        <v>17.186399999999999</v>
      </c>
    </row>
    <row r="26" spans="1:18" ht="15.6" x14ac:dyDescent="0.3">
      <c r="A26" s="10" t="s">
        <v>3030</v>
      </c>
      <c r="B26" s="833" t="s">
        <v>3053</v>
      </c>
      <c r="C26" s="834">
        <v>402931</v>
      </c>
      <c r="D26" s="834" t="s">
        <v>24</v>
      </c>
      <c r="E26" s="835">
        <v>10.5</v>
      </c>
      <c r="F26" s="784">
        <v>11</v>
      </c>
      <c r="G26" s="835">
        <v>168</v>
      </c>
      <c r="H26" s="835" t="s">
        <v>3038</v>
      </c>
      <c r="I26" s="784">
        <v>110242</v>
      </c>
      <c r="J26" s="784" t="s">
        <v>3033</v>
      </c>
      <c r="K26" s="525">
        <v>32.08</v>
      </c>
      <c r="L26" s="525">
        <v>32.08</v>
      </c>
      <c r="M26" s="525">
        <v>32.08</v>
      </c>
      <c r="N26" s="836">
        <v>10.5</v>
      </c>
      <c r="O26" s="837">
        <v>1.6368</v>
      </c>
      <c r="P26" s="838">
        <v>17.186399999999999</v>
      </c>
      <c r="R26" s="839">
        <v>17.186399999999999</v>
      </c>
    </row>
    <row r="27" spans="1:18" ht="15.6" x14ac:dyDescent="0.3">
      <c r="A27" s="10" t="s">
        <v>3030</v>
      </c>
      <c r="B27" s="833" t="s">
        <v>3054</v>
      </c>
      <c r="C27" s="834">
        <v>402941</v>
      </c>
      <c r="D27" s="834" t="s">
        <v>24</v>
      </c>
      <c r="E27" s="835">
        <v>10.5</v>
      </c>
      <c r="F27" s="784">
        <v>11</v>
      </c>
      <c r="G27" s="835">
        <v>168</v>
      </c>
      <c r="H27" s="835" t="s">
        <v>3038</v>
      </c>
      <c r="I27" s="784">
        <v>110242</v>
      </c>
      <c r="J27" s="784" t="s">
        <v>3033</v>
      </c>
      <c r="K27" s="525">
        <v>32.08</v>
      </c>
      <c r="L27" s="525">
        <v>32.08</v>
      </c>
      <c r="M27" s="525">
        <v>32.08</v>
      </c>
      <c r="N27" s="836">
        <v>10.5</v>
      </c>
      <c r="O27" s="837">
        <v>1.6368</v>
      </c>
      <c r="P27" s="838">
        <v>17.186399999999999</v>
      </c>
      <c r="R27" s="839">
        <v>17.186399999999999</v>
      </c>
    </row>
    <row r="28" spans="1:18" ht="15.6" x14ac:dyDescent="0.3">
      <c r="A28" s="10" t="s">
        <v>3030</v>
      </c>
      <c r="B28" s="833" t="s">
        <v>3055</v>
      </c>
      <c r="C28" s="834">
        <v>402951</v>
      </c>
      <c r="D28" s="834" t="s">
        <v>24</v>
      </c>
      <c r="E28" s="835">
        <v>10.5</v>
      </c>
      <c r="F28" s="784">
        <v>11</v>
      </c>
      <c r="G28" s="835">
        <v>168</v>
      </c>
      <c r="H28" s="835" t="s">
        <v>3038</v>
      </c>
      <c r="I28" s="784">
        <v>110242</v>
      </c>
      <c r="J28" s="784" t="s">
        <v>3033</v>
      </c>
      <c r="K28" s="525">
        <v>29.012550000000001</v>
      </c>
      <c r="L28" s="525">
        <v>29.012550000000001</v>
      </c>
      <c r="M28" s="525">
        <v>29.012550000000001</v>
      </c>
      <c r="N28" s="836">
        <v>10.5</v>
      </c>
      <c r="O28" s="837">
        <v>1.6368</v>
      </c>
      <c r="P28" s="838">
        <v>17.186399999999999</v>
      </c>
      <c r="R28" s="839">
        <v>17.186399999999999</v>
      </c>
    </row>
    <row r="29" spans="1:18" ht="15.6" x14ac:dyDescent="0.3">
      <c r="A29" s="10" t="s">
        <v>3030</v>
      </c>
      <c r="B29" s="833" t="s">
        <v>3056</v>
      </c>
      <c r="C29" s="834">
        <v>402991</v>
      </c>
      <c r="D29" s="834" t="s">
        <v>24</v>
      </c>
      <c r="E29" s="835">
        <v>10.5</v>
      </c>
      <c r="F29" s="784">
        <v>11</v>
      </c>
      <c r="G29" s="835">
        <v>168</v>
      </c>
      <c r="H29" s="835" t="s">
        <v>3038</v>
      </c>
      <c r="I29" s="784">
        <v>110242</v>
      </c>
      <c r="J29" s="784" t="s">
        <v>3033</v>
      </c>
      <c r="K29" s="525">
        <v>29.472450000000002</v>
      </c>
      <c r="L29" s="525">
        <v>29.472450000000002</v>
      </c>
      <c r="M29" s="525">
        <v>29.472450000000002</v>
      </c>
      <c r="N29" s="836">
        <v>10.5</v>
      </c>
      <c r="O29" s="837">
        <v>1.6368</v>
      </c>
      <c r="P29" s="838">
        <v>17.186399999999999</v>
      </c>
      <c r="R29" s="839">
        <v>17.186399999999999</v>
      </c>
    </row>
    <row r="30" spans="1:18" ht="15.6" x14ac:dyDescent="0.3">
      <c r="A30" s="10" t="s">
        <v>3030</v>
      </c>
      <c r="B30" s="833" t="s">
        <v>3057</v>
      </c>
      <c r="C30" s="834">
        <v>482101</v>
      </c>
      <c r="D30" s="834" t="s">
        <v>24</v>
      </c>
      <c r="E30" s="835">
        <v>5</v>
      </c>
      <c r="F30" s="784">
        <v>6.24</v>
      </c>
      <c r="G30" s="835">
        <v>40</v>
      </c>
      <c r="H30" s="835" t="s">
        <v>3058</v>
      </c>
      <c r="I30" s="784">
        <v>110242</v>
      </c>
      <c r="J30" s="784" t="s">
        <v>3033</v>
      </c>
      <c r="K30" s="525">
        <v>21.497499999999999</v>
      </c>
      <c r="L30" s="525">
        <v>21.497499999999999</v>
      </c>
      <c r="M30" s="525">
        <v>21.497499999999999</v>
      </c>
      <c r="N30" s="836">
        <v>5</v>
      </c>
      <c r="O30" s="837">
        <v>1.6368</v>
      </c>
      <c r="P30" s="838">
        <v>8.1840000000000011</v>
      </c>
      <c r="R30" s="839">
        <v>8.1840000000000011</v>
      </c>
    </row>
    <row r="31" spans="1:18" ht="15.6" x14ac:dyDescent="0.3">
      <c r="A31" s="10" t="s">
        <v>3030</v>
      </c>
      <c r="B31" s="833" t="s">
        <v>3059</v>
      </c>
      <c r="C31" s="834">
        <v>482121</v>
      </c>
      <c r="D31" s="834" t="s">
        <v>24</v>
      </c>
      <c r="E31" s="835">
        <v>5</v>
      </c>
      <c r="F31" s="784">
        <v>6.24</v>
      </c>
      <c r="G31" s="835">
        <v>40</v>
      </c>
      <c r="H31" s="835" t="s">
        <v>3058</v>
      </c>
      <c r="I31" s="784">
        <v>110242</v>
      </c>
      <c r="J31" s="784" t="s">
        <v>3033</v>
      </c>
      <c r="K31" s="525">
        <v>21.497499999999999</v>
      </c>
      <c r="L31" s="525">
        <v>21.497499999999999</v>
      </c>
      <c r="M31" s="525">
        <v>21.497499999999999</v>
      </c>
      <c r="N31" s="836">
        <v>5</v>
      </c>
      <c r="O31" s="837">
        <v>1.6368</v>
      </c>
      <c r="P31" s="838">
        <v>8.1840000000000011</v>
      </c>
      <c r="R31" s="839">
        <v>8.1840000000000011</v>
      </c>
    </row>
    <row r="32" spans="1:18" ht="15.6" x14ac:dyDescent="0.3">
      <c r="A32" s="10" t="s">
        <v>3030</v>
      </c>
      <c r="B32" s="833" t="s">
        <v>3060</v>
      </c>
      <c r="C32" s="834">
        <v>752451</v>
      </c>
      <c r="D32" s="834" t="s">
        <v>24</v>
      </c>
      <c r="E32" s="835">
        <v>12</v>
      </c>
      <c r="F32" s="784">
        <v>12.71</v>
      </c>
      <c r="G32" s="835">
        <v>256</v>
      </c>
      <c r="H32" s="835">
        <v>0.75</v>
      </c>
      <c r="I32" s="784">
        <v>110242</v>
      </c>
      <c r="J32" s="784" t="s">
        <v>3033</v>
      </c>
      <c r="K32" s="525">
        <v>31.612800000000004</v>
      </c>
      <c r="L32" s="525">
        <v>31.612800000000004</v>
      </c>
      <c r="M32" s="525">
        <v>31.612800000000004</v>
      </c>
      <c r="N32" s="836">
        <v>12</v>
      </c>
      <c r="O32" s="837">
        <v>1.6368</v>
      </c>
      <c r="P32" s="838">
        <v>19.6416</v>
      </c>
      <c r="R32" s="839">
        <v>19.6416</v>
      </c>
    </row>
    <row r="33" spans="1:18" ht="15.6" x14ac:dyDescent="0.3">
      <c r="A33" s="10" t="s">
        <v>3030</v>
      </c>
      <c r="B33" s="833" t="s">
        <v>3061</v>
      </c>
      <c r="C33" s="834">
        <v>752461</v>
      </c>
      <c r="D33" s="834" t="s">
        <v>24</v>
      </c>
      <c r="E33" s="835">
        <v>12</v>
      </c>
      <c r="F33" s="784">
        <v>12.71</v>
      </c>
      <c r="G33" s="835">
        <v>256</v>
      </c>
      <c r="H33" s="835">
        <v>0.75</v>
      </c>
      <c r="I33" s="784">
        <v>110242</v>
      </c>
      <c r="J33" s="784" t="s">
        <v>3033</v>
      </c>
      <c r="K33" s="525">
        <v>31.852800000000006</v>
      </c>
      <c r="L33" s="525">
        <v>31.852800000000006</v>
      </c>
      <c r="M33" s="525">
        <v>31.852800000000006</v>
      </c>
      <c r="N33" s="836">
        <v>12</v>
      </c>
      <c r="O33" s="837">
        <v>1.6368</v>
      </c>
      <c r="P33" s="838">
        <v>19.6416</v>
      </c>
      <c r="R33" s="839">
        <v>19.6416</v>
      </c>
    </row>
    <row r="34" spans="1:18" ht="15.6" x14ac:dyDescent="0.3">
      <c r="A34" s="10" t="s">
        <v>3030</v>
      </c>
      <c r="B34" s="833" t="s">
        <v>3062</v>
      </c>
      <c r="C34" s="834">
        <v>752471</v>
      </c>
      <c r="D34" s="834" t="s">
        <v>24</v>
      </c>
      <c r="E34" s="835">
        <v>12</v>
      </c>
      <c r="F34" s="784">
        <v>12.71</v>
      </c>
      <c r="G34" s="835">
        <v>256</v>
      </c>
      <c r="H34" s="835">
        <v>0.75</v>
      </c>
      <c r="I34" s="784">
        <v>110242</v>
      </c>
      <c r="J34" s="784" t="s">
        <v>3033</v>
      </c>
      <c r="K34" s="525">
        <v>32.902799999999999</v>
      </c>
      <c r="L34" s="525">
        <v>32.902799999999999</v>
      </c>
      <c r="M34" s="525">
        <v>32.902799999999999</v>
      </c>
      <c r="N34" s="836">
        <v>12</v>
      </c>
      <c r="O34" s="837">
        <v>1.6368</v>
      </c>
      <c r="P34" s="838">
        <v>19.6416</v>
      </c>
      <c r="R34" s="839">
        <v>19.6416</v>
      </c>
    </row>
    <row r="35" spans="1:18" ht="15.6" x14ac:dyDescent="0.3">
      <c r="A35" s="10" t="s">
        <v>3030</v>
      </c>
      <c r="B35" s="833" t="s">
        <v>3063</v>
      </c>
      <c r="C35" s="834">
        <v>752481</v>
      </c>
      <c r="D35" s="834" t="s">
        <v>24</v>
      </c>
      <c r="E35" s="835">
        <v>12</v>
      </c>
      <c r="F35" s="784">
        <v>12.71</v>
      </c>
      <c r="G35" s="835">
        <v>256</v>
      </c>
      <c r="H35" s="835">
        <v>0.75</v>
      </c>
      <c r="I35" s="784">
        <v>110242</v>
      </c>
      <c r="J35" s="784" t="s">
        <v>3033</v>
      </c>
      <c r="K35" s="525">
        <v>39.988235294117644</v>
      </c>
      <c r="L35" s="525">
        <v>39.988235294117644</v>
      </c>
      <c r="M35" s="525">
        <v>39.988235294117644</v>
      </c>
      <c r="N35" s="836">
        <v>12</v>
      </c>
      <c r="O35" s="837">
        <v>1.6368</v>
      </c>
      <c r="P35" s="838">
        <v>19.6416</v>
      </c>
      <c r="R35" s="839">
        <v>19.6416</v>
      </c>
    </row>
    <row r="36" spans="1:18" ht="15.6" x14ac:dyDescent="0.3">
      <c r="A36" s="10" t="s">
        <v>3030</v>
      </c>
      <c r="B36" s="833" t="s">
        <v>3064</v>
      </c>
      <c r="C36" s="834">
        <v>752521</v>
      </c>
      <c r="D36" s="834" t="s">
        <v>24</v>
      </c>
      <c r="E36" s="835">
        <v>12</v>
      </c>
      <c r="F36" s="784">
        <v>12.71</v>
      </c>
      <c r="G36" s="835">
        <v>256</v>
      </c>
      <c r="H36" s="835">
        <v>0.75</v>
      </c>
      <c r="I36" s="784">
        <v>110242</v>
      </c>
      <c r="J36" s="784" t="s">
        <v>3033</v>
      </c>
      <c r="K36" s="525">
        <v>32.212800000000001</v>
      </c>
      <c r="L36" s="525">
        <v>32.212800000000001</v>
      </c>
      <c r="M36" s="525">
        <v>32.212800000000001</v>
      </c>
      <c r="N36" s="836">
        <v>12</v>
      </c>
      <c r="O36" s="837">
        <v>1.6368</v>
      </c>
      <c r="P36" s="838">
        <v>19.6416</v>
      </c>
      <c r="R36" s="839">
        <v>19.6416</v>
      </c>
    </row>
    <row r="37" spans="1:18" ht="15.6" x14ac:dyDescent="0.3">
      <c r="A37" s="10" t="s">
        <v>3030</v>
      </c>
      <c r="B37" s="833" t="s">
        <v>3065</v>
      </c>
      <c r="C37" s="834">
        <v>755071</v>
      </c>
      <c r="D37" s="834" t="s">
        <v>24</v>
      </c>
      <c r="E37" s="835">
        <v>20</v>
      </c>
      <c r="F37" s="784">
        <v>21.57</v>
      </c>
      <c r="G37" s="835">
        <v>320</v>
      </c>
      <c r="H37" s="835" t="s">
        <v>3038</v>
      </c>
      <c r="I37" s="784">
        <v>110242</v>
      </c>
      <c r="J37" s="784" t="s">
        <v>3033</v>
      </c>
      <c r="K37" s="525">
        <v>44.288000000000004</v>
      </c>
      <c r="L37" s="525">
        <v>44.288000000000004</v>
      </c>
      <c r="M37" s="525">
        <v>44.288000000000004</v>
      </c>
      <c r="N37" s="836">
        <v>20</v>
      </c>
      <c r="O37" s="837">
        <v>1.6368</v>
      </c>
      <c r="P37" s="838">
        <v>32.736000000000004</v>
      </c>
      <c r="R37" s="839">
        <v>32.736000000000004</v>
      </c>
    </row>
    <row r="38" spans="1:18" ht="15.6" x14ac:dyDescent="0.3">
      <c r="A38" s="10" t="s">
        <v>3030</v>
      </c>
      <c r="B38" s="833" t="s">
        <v>3066</v>
      </c>
      <c r="C38" s="834">
        <v>755191</v>
      </c>
      <c r="D38" s="834" t="s">
        <v>24</v>
      </c>
      <c r="E38" s="835">
        <v>20</v>
      </c>
      <c r="F38" s="784">
        <v>21.57</v>
      </c>
      <c r="G38" s="835">
        <v>320</v>
      </c>
      <c r="H38" s="835" t="s">
        <v>3038</v>
      </c>
      <c r="I38" s="784">
        <v>110242</v>
      </c>
      <c r="J38" s="784" t="s">
        <v>3033</v>
      </c>
      <c r="K38" s="525">
        <v>43.988</v>
      </c>
      <c r="L38" s="525">
        <v>43.988</v>
      </c>
      <c r="M38" s="525">
        <v>43.988</v>
      </c>
      <c r="N38" s="836">
        <v>20</v>
      </c>
      <c r="O38" s="837">
        <v>1.6368</v>
      </c>
      <c r="P38" s="838">
        <v>32.736000000000004</v>
      </c>
      <c r="R38" s="839">
        <v>32.736000000000004</v>
      </c>
    </row>
    <row r="39" spans="1:18" ht="15.6" x14ac:dyDescent="0.3">
      <c r="A39" s="10" t="s">
        <v>3030</v>
      </c>
      <c r="B39" s="833" t="s">
        <v>3067</v>
      </c>
      <c r="C39" s="834">
        <v>755361</v>
      </c>
      <c r="D39" s="834" t="s">
        <v>24</v>
      </c>
      <c r="E39" s="835">
        <v>20</v>
      </c>
      <c r="F39" s="784">
        <v>21.57</v>
      </c>
      <c r="G39" s="835">
        <v>320</v>
      </c>
      <c r="H39" s="835" t="s">
        <v>3038</v>
      </c>
      <c r="I39" s="784">
        <v>110242</v>
      </c>
      <c r="J39" s="784" t="s">
        <v>3033</v>
      </c>
      <c r="K39" s="525">
        <v>46.256999999999998</v>
      </c>
      <c r="L39" s="525">
        <v>46.256999999999998</v>
      </c>
      <c r="M39" s="525">
        <v>46.256999999999998</v>
      </c>
      <c r="N39" s="840">
        <v>20.329999999999998</v>
      </c>
      <c r="O39" s="837">
        <v>1.6368</v>
      </c>
      <c r="P39" s="839">
        <v>33.28</v>
      </c>
      <c r="R39" s="839">
        <v>33.28</v>
      </c>
    </row>
    <row r="40" spans="1:18" ht="15.6" x14ac:dyDescent="0.3">
      <c r="A40" s="10" t="s">
        <v>3030</v>
      </c>
      <c r="B40" s="833" t="s">
        <v>3068</v>
      </c>
      <c r="C40" s="834">
        <v>755411</v>
      </c>
      <c r="D40" s="834" t="s">
        <v>24</v>
      </c>
      <c r="E40" s="835">
        <v>20</v>
      </c>
      <c r="F40" s="784">
        <v>21.57</v>
      </c>
      <c r="G40" s="835">
        <v>320</v>
      </c>
      <c r="H40" s="835" t="s">
        <v>3038</v>
      </c>
      <c r="I40" s="784">
        <v>110242</v>
      </c>
      <c r="J40" s="784" t="s">
        <v>3033</v>
      </c>
      <c r="K40" s="525">
        <v>42.693840000000002</v>
      </c>
      <c r="L40" s="525">
        <v>42.693840000000002</v>
      </c>
      <c r="M40" s="525">
        <v>42.693840000000002</v>
      </c>
      <c r="N40" s="836">
        <v>15.1</v>
      </c>
      <c r="O40" s="837">
        <v>1.6368</v>
      </c>
      <c r="P40" s="838">
        <v>24.715679999999999</v>
      </c>
      <c r="R40" s="839">
        <v>24.715679999999999</v>
      </c>
    </row>
    <row r="41" spans="1:18" ht="15.6" x14ac:dyDescent="0.3">
      <c r="A41" s="10" t="s">
        <v>3030</v>
      </c>
      <c r="B41" s="833" t="s">
        <v>3069</v>
      </c>
      <c r="C41" s="834">
        <v>755501</v>
      </c>
      <c r="D41" s="834" t="s">
        <v>24</v>
      </c>
      <c r="E41" s="835">
        <v>30</v>
      </c>
      <c r="F41" s="784">
        <v>31.75</v>
      </c>
      <c r="G41" s="835">
        <v>480</v>
      </c>
      <c r="H41" s="835" t="s">
        <v>3038</v>
      </c>
      <c r="I41" s="784">
        <v>110242</v>
      </c>
      <c r="J41" s="784" t="s">
        <v>3033</v>
      </c>
      <c r="K41" s="525">
        <v>65.981999999999999</v>
      </c>
      <c r="L41" s="525">
        <v>65.981999999999999</v>
      </c>
      <c r="M41" s="525">
        <v>65.981999999999999</v>
      </c>
      <c r="N41" s="836">
        <v>30</v>
      </c>
      <c r="O41" s="837">
        <v>1.6368</v>
      </c>
      <c r="P41" s="838">
        <v>49.103999999999999</v>
      </c>
      <c r="R41" s="839">
        <v>49.103999999999999</v>
      </c>
    </row>
    <row r="42" spans="1:18" ht="15.6" x14ac:dyDescent="0.3">
      <c r="A42" s="10" t="s">
        <v>3030</v>
      </c>
      <c r="B42" s="833" t="s">
        <v>3070</v>
      </c>
      <c r="C42" s="834">
        <v>755531</v>
      </c>
      <c r="D42" s="834" t="s">
        <v>24</v>
      </c>
      <c r="E42" s="835">
        <v>30</v>
      </c>
      <c r="F42" s="784">
        <v>31.75</v>
      </c>
      <c r="G42" s="835">
        <v>480</v>
      </c>
      <c r="H42" s="835" t="s">
        <v>3038</v>
      </c>
      <c r="I42" s="784">
        <v>110242</v>
      </c>
      <c r="J42" s="784" t="s">
        <v>3033</v>
      </c>
      <c r="K42" s="525">
        <v>66.582000000000008</v>
      </c>
      <c r="L42" s="525">
        <v>66.582000000000008</v>
      </c>
      <c r="M42" s="525">
        <v>66.582000000000008</v>
      </c>
      <c r="N42" s="836">
        <v>30</v>
      </c>
      <c r="O42" s="837">
        <v>1.6368</v>
      </c>
      <c r="P42" s="838">
        <v>49.103999999999999</v>
      </c>
      <c r="R42" s="839">
        <v>49.103999999999999</v>
      </c>
    </row>
    <row r="43" spans="1:18" ht="15.6" x14ac:dyDescent="0.3">
      <c r="A43" s="10" t="s">
        <v>3030</v>
      </c>
      <c r="B43" s="833" t="s">
        <v>3071</v>
      </c>
      <c r="C43" s="834">
        <v>755711</v>
      </c>
      <c r="D43" s="834" t="s">
        <v>24</v>
      </c>
      <c r="E43" s="835">
        <v>20</v>
      </c>
      <c r="F43" s="784">
        <v>21.57</v>
      </c>
      <c r="G43" s="835">
        <v>320</v>
      </c>
      <c r="H43" s="835" t="s">
        <v>3038</v>
      </c>
      <c r="I43" s="784">
        <v>110242</v>
      </c>
      <c r="J43" s="784" t="s">
        <v>3033</v>
      </c>
      <c r="K43" s="525">
        <v>43.588000000000001</v>
      </c>
      <c r="L43" s="525">
        <v>43.588000000000001</v>
      </c>
      <c r="M43" s="525">
        <v>43.588000000000001</v>
      </c>
      <c r="N43" s="836">
        <v>20</v>
      </c>
      <c r="O43" s="837">
        <v>1.6368</v>
      </c>
      <c r="P43" s="838">
        <v>32.736000000000004</v>
      </c>
      <c r="R43" s="839">
        <v>32.736000000000004</v>
      </c>
    </row>
    <row r="44" spans="1:18" ht="15.6" x14ac:dyDescent="0.3">
      <c r="A44" s="10" t="s">
        <v>3030</v>
      </c>
      <c r="B44" s="833" t="s">
        <v>3072</v>
      </c>
      <c r="C44" s="834">
        <v>755911</v>
      </c>
      <c r="D44" s="834" t="s">
        <v>24</v>
      </c>
      <c r="E44" s="835">
        <v>20</v>
      </c>
      <c r="F44" s="784">
        <v>21.57</v>
      </c>
      <c r="G44" s="835">
        <v>320</v>
      </c>
      <c r="H44" s="835" t="s">
        <v>3038</v>
      </c>
      <c r="I44" s="784">
        <v>110242</v>
      </c>
      <c r="J44" s="784" t="s">
        <v>3033</v>
      </c>
      <c r="K44" s="525">
        <v>42.393839999999997</v>
      </c>
      <c r="L44" s="525">
        <v>42.393839999999997</v>
      </c>
      <c r="M44" s="525">
        <v>42.393839999999997</v>
      </c>
      <c r="N44" s="836">
        <v>15.1</v>
      </c>
      <c r="O44" s="837">
        <v>1.6368</v>
      </c>
      <c r="P44" s="838">
        <v>24.715679999999999</v>
      </c>
      <c r="R44" s="839">
        <v>24.715679999999999</v>
      </c>
    </row>
    <row r="45" spans="1:18" ht="15.6" x14ac:dyDescent="0.3">
      <c r="A45" s="10" t="s">
        <v>3030</v>
      </c>
      <c r="B45" s="833" t="s">
        <v>3073</v>
      </c>
      <c r="C45" s="834">
        <v>771021</v>
      </c>
      <c r="D45" s="834" t="s">
        <v>24</v>
      </c>
      <c r="E45" s="835">
        <v>20</v>
      </c>
      <c r="F45" s="784">
        <v>21.57</v>
      </c>
      <c r="G45" s="835">
        <v>320</v>
      </c>
      <c r="H45" s="835" t="s">
        <v>3038</v>
      </c>
      <c r="I45" s="784">
        <v>110242</v>
      </c>
      <c r="J45" s="784" t="s">
        <v>3033</v>
      </c>
      <c r="K45" s="525">
        <v>44.038000000000004</v>
      </c>
      <c r="L45" s="525">
        <v>44.038000000000004</v>
      </c>
      <c r="M45" s="525">
        <v>44.038000000000004</v>
      </c>
      <c r="N45" s="836">
        <v>20</v>
      </c>
      <c r="O45" s="837">
        <v>1.6368</v>
      </c>
      <c r="P45" s="838">
        <v>32.736000000000004</v>
      </c>
      <c r="R45" s="839">
        <v>32.736000000000004</v>
      </c>
    </row>
  </sheetData>
  <protectedRanges>
    <protectedRange password="8F60" sqref="S6" name="Calculations_40"/>
  </protectedRanges>
  <conditionalFormatting sqref="C4:C6">
    <cfRule type="duplicateValues" dxfId="35" priority="3"/>
  </conditionalFormatting>
  <conditionalFormatting sqref="D4:D6">
    <cfRule type="duplicateValues" dxfId="34" priority="4"/>
  </conditionalFormatting>
  <conditionalFormatting sqref="D1:D3">
    <cfRule type="duplicateValues" dxfId="33" priority="1"/>
  </conditionalFormatting>
  <conditionalFormatting sqref="E1:E3">
    <cfRule type="duplicateValues" dxfId="32" priority="2"/>
  </conditionalFormatting>
  <pageMargins left="0.7" right="0.7" top="0.75" bottom="0.75" header="0.3" footer="0.3"/>
  <pageSetup orientation="portrait"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tabColor rgb="FFFFFF00"/>
  </sheetPr>
  <dimension ref="A1:AA45"/>
  <sheetViews>
    <sheetView workbookViewId="0">
      <pane xSplit="4" ySplit="6" topLeftCell="E10"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109375" style="10"/>
    <col min="2" max="2" width="73.33203125" style="10" customWidth="1"/>
    <col min="3" max="3" width="13.109375" style="10" bestFit="1" customWidth="1"/>
    <col min="4" max="4" width="13" style="10" customWidth="1"/>
    <col min="5" max="5" width="9.109375" style="784"/>
    <col min="6" max="6" width="10.44140625" style="784" customWidth="1"/>
    <col min="7" max="7" width="12" style="784" customWidth="1"/>
    <col min="8" max="10" width="9.109375" style="784"/>
    <col min="11" max="11" width="22" style="784" bestFit="1" customWidth="1"/>
    <col min="12" max="12" width="12" style="784" customWidth="1"/>
    <col min="13" max="14" width="9.109375" style="783"/>
    <col min="15" max="15" width="3.88671875" style="59" customWidth="1"/>
    <col min="16" max="16" width="17.88671875" style="783" customWidth="1"/>
    <col min="17" max="18" width="19.109375" style="783" customWidth="1"/>
    <col min="19" max="19" width="14" style="784" customWidth="1"/>
    <col min="20" max="22" width="9.109375" style="784"/>
    <col min="23" max="23" width="21.5546875" style="783" customWidth="1"/>
    <col min="24" max="24" width="22.109375" style="783" customWidth="1"/>
    <col min="25" max="25" width="22.88671875" style="783" customWidth="1"/>
    <col min="26" max="26" width="12.5546875" style="783" customWidth="1"/>
    <col min="27" max="27" width="9.109375" style="784"/>
    <col min="28" max="16384" width="9.10937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785"/>
      <c r="F2" s="786"/>
      <c r="G2" s="786"/>
      <c r="H2" s="786"/>
      <c r="I2" s="786"/>
      <c r="J2" s="786"/>
      <c r="K2" s="786"/>
      <c r="L2" s="786"/>
      <c r="M2" s="36"/>
      <c r="N2" s="36"/>
      <c r="O2" s="37"/>
      <c r="P2" s="36"/>
      <c r="Q2" s="38"/>
      <c r="R2" s="38"/>
      <c r="S2" s="786"/>
      <c r="T2" s="785"/>
      <c r="U2" s="786"/>
      <c r="V2" s="786"/>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782"/>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ht="15.6" x14ac:dyDescent="0.3">
      <c r="A7" s="10" t="s">
        <v>3030</v>
      </c>
      <c r="B7" s="833" t="s">
        <v>3031</v>
      </c>
      <c r="C7" s="10" t="s">
        <v>373</v>
      </c>
      <c r="D7" s="834">
        <v>100431</v>
      </c>
      <c r="E7" s="784" t="s">
        <v>24</v>
      </c>
      <c r="F7" s="835">
        <v>20</v>
      </c>
      <c r="G7" s="784">
        <v>20.49</v>
      </c>
      <c r="H7" s="835">
        <v>640</v>
      </c>
      <c r="I7" s="835" t="s">
        <v>3032</v>
      </c>
      <c r="J7" s="784">
        <v>110242</v>
      </c>
      <c r="K7" s="784" t="s">
        <v>3033</v>
      </c>
      <c r="L7" s="836">
        <v>15.37</v>
      </c>
      <c r="M7" s="837">
        <v>1.6368</v>
      </c>
      <c r="N7" s="838">
        <v>25.157616000000001</v>
      </c>
      <c r="P7" s="525">
        <v>13.702999999999999</v>
      </c>
      <c r="Q7" s="525">
        <v>13.702999999999999</v>
      </c>
      <c r="R7" s="525">
        <v>13.702999999999999</v>
      </c>
      <c r="S7" s="834">
        <v>100431</v>
      </c>
      <c r="T7" s="784" t="s">
        <v>24</v>
      </c>
      <c r="U7" s="835">
        <v>640</v>
      </c>
      <c r="V7" s="835" t="s">
        <v>3032</v>
      </c>
      <c r="W7" s="525">
        <v>38.860616</v>
      </c>
      <c r="X7" s="525">
        <v>38.860616</v>
      </c>
      <c r="Y7" s="525">
        <v>38.860616</v>
      </c>
    </row>
    <row r="8" spans="1:27" ht="15.6" x14ac:dyDescent="0.3">
      <c r="A8" s="10" t="s">
        <v>3030</v>
      </c>
      <c r="B8" s="833" t="s">
        <v>3034</v>
      </c>
      <c r="C8" s="10" t="s">
        <v>373</v>
      </c>
      <c r="D8" s="834">
        <v>100491</v>
      </c>
      <c r="E8" s="784" t="s">
        <v>24</v>
      </c>
      <c r="F8" s="835">
        <v>20</v>
      </c>
      <c r="G8" s="784">
        <v>20.49</v>
      </c>
      <c r="H8" s="835">
        <v>640</v>
      </c>
      <c r="I8" s="835" t="s">
        <v>3032</v>
      </c>
      <c r="J8" s="784">
        <v>110242</v>
      </c>
      <c r="K8" s="784" t="s">
        <v>3033</v>
      </c>
      <c r="L8" s="836">
        <v>14.37</v>
      </c>
      <c r="M8" s="837">
        <v>1.6368</v>
      </c>
      <c r="N8" s="838">
        <v>23.520816</v>
      </c>
      <c r="P8" s="525">
        <v>15.363000000000003</v>
      </c>
      <c r="Q8" s="525">
        <v>15.363000000000003</v>
      </c>
      <c r="R8" s="525">
        <v>15.363000000000003</v>
      </c>
      <c r="S8" s="834">
        <v>100491</v>
      </c>
      <c r="T8" s="784" t="s">
        <v>24</v>
      </c>
      <c r="U8" s="835">
        <v>640</v>
      </c>
      <c r="V8" s="835" t="s">
        <v>3032</v>
      </c>
      <c r="W8" s="525">
        <v>38.883816000000003</v>
      </c>
      <c r="X8" s="525">
        <v>38.883816000000003</v>
      </c>
      <c r="Y8" s="525">
        <v>38.883816000000003</v>
      </c>
    </row>
    <row r="9" spans="1:27" ht="15.6" x14ac:dyDescent="0.3">
      <c r="A9" s="10" t="s">
        <v>3030</v>
      </c>
      <c r="B9" s="833" t="s">
        <v>3035</v>
      </c>
      <c r="C9" s="10" t="s">
        <v>373</v>
      </c>
      <c r="D9" s="834">
        <v>100501</v>
      </c>
      <c r="E9" s="784" t="s">
        <v>24</v>
      </c>
      <c r="F9" s="835">
        <v>20</v>
      </c>
      <c r="G9" s="784">
        <v>20.49</v>
      </c>
      <c r="H9" s="835">
        <v>640</v>
      </c>
      <c r="I9" s="835" t="s">
        <v>3032</v>
      </c>
      <c r="J9" s="784">
        <v>110242</v>
      </c>
      <c r="K9" s="784" t="s">
        <v>3033</v>
      </c>
      <c r="L9" s="836">
        <v>12.6</v>
      </c>
      <c r="M9" s="837">
        <v>1.6368</v>
      </c>
      <c r="N9" s="838">
        <v>20.62368</v>
      </c>
      <c r="P9" s="525">
        <v>18.350000000000001</v>
      </c>
      <c r="Q9" s="525">
        <v>18.350000000000001</v>
      </c>
      <c r="R9" s="525">
        <v>18.350000000000001</v>
      </c>
      <c r="S9" s="834">
        <v>100501</v>
      </c>
      <c r="T9" s="784" t="s">
        <v>24</v>
      </c>
      <c r="U9" s="835">
        <v>640</v>
      </c>
      <c r="V9" s="835" t="s">
        <v>3032</v>
      </c>
      <c r="W9" s="525">
        <v>38.973680000000002</v>
      </c>
      <c r="X9" s="525">
        <v>38.973680000000002</v>
      </c>
      <c r="Y9" s="525">
        <v>38.973680000000002</v>
      </c>
    </row>
    <row r="10" spans="1:27" ht="15.6" x14ac:dyDescent="0.3">
      <c r="A10" s="10" t="s">
        <v>3030</v>
      </c>
      <c r="B10" s="833" t="s">
        <v>3036</v>
      </c>
      <c r="C10" s="10" t="s">
        <v>373</v>
      </c>
      <c r="D10" s="834">
        <v>100541</v>
      </c>
      <c r="E10" s="784" t="s">
        <v>24</v>
      </c>
      <c r="F10" s="835">
        <v>20</v>
      </c>
      <c r="G10" s="784">
        <v>20.49</v>
      </c>
      <c r="H10" s="835">
        <v>640</v>
      </c>
      <c r="I10" s="835" t="s">
        <v>3032</v>
      </c>
      <c r="J10" s="784">
        <v>110242</v>
      </c>
      <c r="K10" s="784" t="s">
        <v>3033</v>
      </c>
      <c r="L10" s="836">
        <v>14.48</v>
      </c>
      <c r="M10" s="837">
        <v>1.6368</v>
      </c>
      <c r="N10" s="838">
        <v>23.700864000000003</v>
      </c>
      <c r="P10" s="525">
        <v>12.512</v>
      </c>
      <c r="Q10" s="525">
        <v>12.512</v>
      </c>
      <c r="R10" s="525">
        <v>12.512</v>
      </c>
      <c r="S10" s="834">
        <v>100541</v>
      </c>
      <c r="T10" s="784" t="s">
        <v>24</v>
      </c>
      <c r="U10" s="835">
        <v>640</v>
      </c>
      <c r="V10" s="835" t="s">
        <v>3032</v>
      </c>
      <c r="W10" s="525">
        <v>36.212864000000003</v>
      </c>
      <c r="X10" s="525">
        <v>36.212864000000003</v>
      </c>
      <c r="Y10" s="525">
        <v>36.212864000000003</v>
      </c>
    </row>
    <row r="11" spans="1:27" ht="15.6" x14ac:dyDescent="0.3">
      <c r="A11" s="10" t="s">
        <v>3030</v>
      </c>
      <c r="B11" s="833" t="s">
        <v>3037</v>
      </c>
      <c r="C11" s="10" t="s">
        <v>373</v>
      </c>
      <c r="D11" s="834">
        <v>100811</v>
      </c>
      <c r="E11" s="784" t="s">
        <v>24</v>
      </c>
      <c r="F11" s="835">
        <v>30</v>
      </c>
      <c r="G11" s="784">
        <v>20.49</v>
      </c>
      <c r="H11" s="835">
        <v>480</v>
      </c>
      <c r="I11" s="835" t="s">
        <v>3038</v>
      </c>
      <c r="J11" s="784">
        <v>110242</v>
      </c>
      <c r="K11" s="784" t="s">
        <v>3033</v>
      </c>
      <c r="L11" s="840">
        <v>14.37</v>
      </c>
      <c r="M11" s="837">
        <v>1.6368</v>
      </c>
      <c r="N11" s="839">
        <v>23.52</v>
      </c>
      <c r="P11" s="525">
        <v>15.562999999999999</v>
      </c>
      <c r="Q11" s="525">
        <v>15.562999999999999</v>
      </c>
      <c r="R11" s="525">
        <v>15.562999999999999</v>
      </c>
      <c r="S11" s="834">
        <v>100811</v>
      </c>
      <c r="T11" s="784" t="s">
        <v>24</v>
      </c>
      <c r="U11" s="835">
        <v>480</v>
      </c>
      <c r="V11" s="835" t="s">
        <v>3038</v>
      </c>
      <c r="W11" s="525">
        <v>39.082999999999998</v>
      </c>
      <c r="X11" s="525">
        <v>39.082999999999998</v>
      </c>
      <c r="Y11" s="525">
        <v>39.082999999999998</v>
      </c>
    </row>
    <row r="12" spans="1:27" ht="15.6" x14ac:dyDescent="0.3">
      <c r="A12" s="10" t="s">
        <v>3030</v>
      </c>
      <c r="B12" s="833" t="s">
        <v>3039</v>
      </c>
      <c r="C12" s="10" t="s">
        <v>373</v>
      </c>
      <c r="D12" s="834">
        <v>101321</v>
      </c>
      <c r="E12" s="784" t="s">
        <v>24</v>
      </c>
      <c r="F12" s="835">
        <v>30</v>
      </c>
      <c r="G12" s="784">
        <v>31.75</v>
      </c>
      <c r="H12" s="835">
        <v>960</v>
      </c>
      <c r="I12" s="835" t="s">
        <v>3032</v>
      </c>
      <c r="J12" s="784">
        <v>110242</v>
      </c>
      <c r="K12" s="784" t="s">
        <v>3033</v>
      </c>
      <c r="L12" s="836">
        <v>22.28</v>
      </c>
      <c r="M12" s="837">
        <v>1.6368</v>
      </c>
      <c r="N12" s="838">
        <v>36.467904000000004</v>
      </c>
      <c r="P12" s="525">
        <v>14.282000000000004</v>
      </c>
      <c r="Q12" s="525">
        <v>14.282000000000004</v>
      </c>
      <c r="R12" s="525">
        <v>14.282000000000004</v>
      </c>
      <c r="S12" s="834">
        <v>101321</v>
      </c>
      <c r="T12" s="784" t="s">
        <v>24</v>
      </c>
      <c r="U12" s="835">
        <v>960</v>
      </c>
      <c r="V12" s="835" t="s">
        <v>3032</v>
      </c>
      <c r="W12" s="525">
        <v>50.749904000000008</v>
      </c>
      <c r="X12" s="525">
        <v>50.749904000000008</v>
      </c>
      <c r="Y12" s="525">
        <v>50.749904000000008</v>
      </c>
    </row>
    <row r="13" spans="1:27" ht="15.6" x14ac:dyDescent="0.3">
      <c r="A13" s="10" t="s">
        <v>3030</v>
      </c>
      <c r="B13" s="833" t="s">
        <v>3040</v>
      </c>
      <c r="C13" s="10" t="s">
        <v>373</v>
      </c>
      <c r="D13" s="834">
        <v>101351</v>
      </c>
      <c r="E13" s="784" t="s">
        <v>24</v>
      </c>
      <c r="F13" s="835">
        <v>30</v>
      </c>
      <c r="G13" s="784">
        <v>31.75</v>
      </c>
      <c r="H13" s="835">
        <v>960</v>
      </c>
      <c r="I13" s="835" t="s">
        <v>3032</v>
      </c>
      <c r="J13" s="784">
        <v>110242</v>
      </c>
      <c r="K13" s="784" t="s">
        <v>3033</v>
      </c>
      <c r="L13" s="836">
        <v>21.55</v>
      </c>
      <c r="M13" s="837">
        <v>1.6368</v>
      </c>
      <c r="N13" s="838">
        <v>35.273040000000002</v>
      </c>
      <c r="P13" s="525">
        <v>18.865000000000002</v>
      </c>
      <c r="Q13" s="525">
        <v>18.865000000000002</v>
      </c>
      <c r="R13" s="525">
        <v>18.865000000000002</v>
      </c>
      <c r="S13" s="834">
        <v>101351</v>
      </c>
      <c r="T13" s="784" t="s">
        <v>24</v>
      </c>
      <c r="U13" s="835">
        <v>960</v>
      </c>
      <c r="V13" s="835" t="s">
        <v>3032</v>
      </c>
      <c r="W13" s="525">
        <v>54.138040000000004</v>
      </c>
      <c r="X13" s="525">
        <v>54.138040000000004</v>
      </c>
      <c r="Y13" s="525">
        <v>54.138040000000004</v>
      </c>
    </row>
    <row r="14" spans="1:27" ht="15.6" x14ac:dyDescent="0.3">
      <c r="A14" s="10" t="s">
        <v>3030</v>
      </c>
      <c r="B14" s="833" t="s">
        <v>3041</v>
      </c>
      <c r="C14" s="10" t="s">
        <v>373</v>
      </c>
      <c r="D14" s="834">
        <v>101371</v>
      </c>
      <c r="E14" s="784" t="s">
        <v>24</v>
      </c>
      <c r="F14" s="835">
        <v>30</v>
      </c>
      <c r="G14" s="784">
        <v>31.75</v>
      </c>
      <c r="H14" s="835">
        <v>960</v>
      </c>
      <c r="I14" s="835" t="s">
        <v>3032</v>
      </c>
      <c r="J14" s="784">
        <v>110242</v>
      </c>
      <c r="K14" s="784" t="s">
        <v>3033</v>
      </c>
      <c r="L14" s="836">
        <v>21.55</v>
      </c>
      <c r="M14" s="837">
        <v>1.6368</v>
      </c>
      <c r="N14" s="838">
        <v>35.273040000000002</v>
      </c>
      <c r="P14" s="525">
        <v>23.005000000000003</v>
      </c>
      <c r="Q14" s="525">
        <v>23.005000000000003</v>
      </c>
      <c r="R14" s="525">
        <v>23.005000000000003</v>
      </c>
      <c r="S14" s="834">
        <v>101371</v>
      </c>
      <c r="T14" s="784" t="s">
        <v>24</v>
      </c>
      <c r="U14" s="835">
        <v>960</v>
      </c>
      <c r="V14" s="835" t="s">
        <v>3032</v>
      </c>
      <c r="W14" s="525">
        <v>58.278040000000004</v>
      </c>
      <c r="X14" s="525">
        <v>58.278040000000004</v>
      </c>
      <c r="Y14" s="525">
        <v>58.278040000000004</v>
      </c>
    </row>
    <row r="15" spans="1:27" ht="15.6" x14ac:dyDescent="0.3">
      <c r="A15" s="10" t="s">
        <v>3030</v>
      </c>
      <c r="B15" s="833" t="s">
        <v>3042</v>
      </c>
      <c r="C15" s="10" t="s">
        <v>373</v>
      </c>
      <c r="D15" s="834">
        <v>103451</v>
      </c>
      <c r="E15" s="784" t="s">
        <v>24</v>
      </c>
      <c r="F15" s="835">
        <v>20</v>
      </c>
      <c r="G15" s="784">
        <v>20.49</v>
      </c>
      <c r="H15" s="835">
        <v>640</v>
      </c>
      <c r="I15" s="835" t="s">
        <v>3032</v>
      </c>
      <c r="J15" s="784">
        <v>110242</v>
      </c>
      <c r="K15" s="784" t="s">
        <v>3033</v>
      </c>
      <c r="L15" s="840">
        <v>14.22</v>
      </c>
      <c r="M15" s="837">
        <v>1.6368</v>
      </c>
      <c r="N15" s="838">
        <v>23.275296000000001</v>
      </c>
      <c r="P15" s="525">
        <v>15.718</v>
      </c>
      <c r="Q15" s="525">
        <v>15.718</v>
      </c>
      <c r="R15" s="525">
        <v>15.718</v>
      </c>
      <c r="S15" s="834">
        <v>103451</v>
      </c>
      <c r="T15" s="784" t="s">
        <v>24</v>
      </c>
      <c r="U15" s="835">
        <v>640</v>
      </c>
      <c r="V15" s="835" t="s">
        <v>3032</v>
      </c>
      <c r="W15" s="525">
        <v>38.993296000000001</v>
      </c>
      <c r="X15" s="525">
        <v>38.993296000000001</v>
      </c>
      <c r="Y15" s="525">
        <v>38.993296000000001</v>
      </c>
    </row>
    <row r="16" spans="1:27" ht="15.6" x14ac:dyDescent="0.3">
      <c r="A16" s="10" t="s">
        <v>3030</v>
      </c>
      <c r="B16" s="833" t="s">
        <v>3043</v>
      </c>
      <c r="C16" s="10" t="s">
        <v>373</v>
      </c>
      <c r="D16" s="834">
        <v>104411</v>
      </c>
      <c r="E16" s="784" t="s">
        <v>24</v>
      </c>
      <c r="F16" s="835">
        <v>20</v>
      </c>
      <c r="G16" s="784">
        <v>20.49</v>
      </c>
      <c r="H16" s="835">
        <v>640</v>
      </c>
      <c r="I16" s="835" t="s">
        <v>3032</v>
      </c>
      <c r="J16" s="784">
        <v>110242</v>
      </c>
      <c r="K16" s="784" t="s">
        <v>3033</v>
      </c>
      <c r="L16" s="836">
        <v>20</v>
      </c>
      <c r="M16" s="837">
        <v>1.6368</v>
      </c>
      <c r="N16" s="838">
        <v>32.736000000000004</v>
      </c>
      <c r="P16" s="525">
        <v>10.14</v>
      </c>
      <c r="Q16" s="525">
        <v>10.14</v>
      </c>
      <c r="R16" s="525">
        <v>10.14</v>
      </c>
      <c r="S16" s="834">
        <v>104411</v>
      </c>
      <c r="T16" s="784" t="s">
        <v>24</v>
      </c>
      <c r="U16" s="835">
        <v>640</v>
      </c>
      <c r="V16" s="835" t="s">
        <v>3032</v>
      </c>
      <c r="W16" s="525">
        <v>42.876000000000005</v>
      </c>
      <c r="X16" s="525">
        <v>42.876000000000005</v>
      </c>
      <c r="Y16" s="525">
        <v>42.876000000000005</v>
      </c>
    </row>
    <row r="17" spans="1:25" ht="15.6" x14ac:dyDescent="0.3">
      <c r="A17" s="10" t="s">
        <v>3030</v>
      </c>
      <c r="B17" s="833" t="s">
        <v>3044</v>
      </c>
      <c r="C17" s="10" t="s">
        <v>373</v>
      </c>
      <c r="D17" s="834">
        <v>104421</v>
      </c>
      <c r="E17" s="784" t="s">
        <v>24</v>
      </c>
      <c r="F17" s="835">
        <v>20</v>
      </c>
      <c r="G17" s="784">
        <v>20.49</v>
      </c>
      <c r="H17" s="835">
        <v>640</v>
      </c>
      <c r="I17" s="835" t="s">
        <v>3032</v>
      </c>
      <c r="J17" s="784">
        <v>110242</v>
      </c>
      <c r="K17" s="784" t="s">
        <v>3033</v>
      </c>
      <c r="L17" s="836">
        <v>20</v>
      </c>
      <c r="M17" s="837">
        <v>1.6368</v>
      </c>
      <c r="N17" s="838">
        <v>32.736000000000004</v>
      </c>
      <c r="P17" s="525">
        <v>4.3999999999999986</v>
      </c>
      <c r="Q17" s="525">
        <v>4.3999999999999986</v>
      </c>
      <c r="R17" s="525">
        <v>4.3999999999999986</v>
      </c>
      <c r="S17" s="834">
        <v>104421</v>
      </c>
      <c r="T17" s="784" t="s">
        <v>24</v>
      </c>
      <c r="U17" s="835">
        <v>640</v>
      </c>
      <c r="V17" s="835" t="s">
        <v>3032</v>
      </c>
      <c r="W17" s="525">
        <v>37.136000000000003</v>
      </c>
      <c r="X17" s="525">
        <v>37.136000000000003</v>
      </c>
      <c r="Y17" s="525">
        <v>37.136000000000003</v>
      </c>
    </row>
    <row r="18" spans="1:25" ht="15.6" x14ac:dyDescent="0.3">
      <c r="A18" s="10" t="s">
        <v>3030</v>
      </c>
      <c r="B18" s="833" t="s">
        <v>3045</v>
      </c>
      <c r="C18" s="10" t="s">
        <v>373</v>
      </c>
      <c r="D18" s="834">
        <v>104431</v>
      </c>
      <c r="E18" s="784" t="s">
        <v>24</v>
      </c>
      <c r="F18" s="835">
        <v>20</v>
      </c>
      <c r="G18" s="784">
        <v>20.49</v>
      </c>
      <c r="H18" s="835">
        <v>640</v>
      </c>
      <c r="I18" s="835" t="s">
        <v>3032</v>
      </c>
      <c r="J18" s="784">
        <v>110242</v>
      </c>
      <c r="K18" s="784" t="s">
        <v>3033</v>
      </c>
      <c r="L18" s="836">
        <v>20</v>
      </c>
      <c r="M18" s="837">
        <v>1.6368</v>
      </c>
      <c r="N18" s="838">
        <v>32.736000000000004</v>
      </c>
      <c r="P18" s="525">
        <v>8.4699999999999989</v>
      </c>
      <c r="Q18" s="525">
        <v>8.4699999999999989</v>
      </c>
      <c r="R18" s="525">
        <v>8.4699999999999989</v>
      </c>
      <c r="S18" s="834">
        <v>104431</v>
      </c>
      <c r="T18" s="784" t="s">
        <v>24</v>
      </c>
      <c r="U18" s="835">
        <v>640</v>
      </c>
      <c r="V18" s="835" t="s">
        <v>3032</v>
      </c>
      <c r="W18" s="525">
        <v>41.206000000000003</v>
      </c>
      <c r="X18" s="525">
        <v>41.206000000000003</v>
      </c>
      <c r="Y18" s="525">
        <v>41.206000000000003</v>
      </c>
    </row>
    <row r="19" spans="1:25" ht="15.6" x14ac:dyDescent="0.3">
      <c r="A19" s="10" t="s">
        <v>3030</v>
      </c>
      <c r="B19" s="833" t="s">
        <v>3046</v>
      </c>
      <c r="C19" s="10" t="s">
        <v>373</v>
      </c>
      <c r="D19" s="834">
        <v>104441</v>
      </c>
      <c r="E19" s="784" t="s">
        <v>24</v>
      </c>
      <c r="F19" s="835">
        <v>20</v>
      </c>
      <c r="G19" s="784">
        <v>20.49</v>
      </c>
      <c r="H19" s="835">
        <v>640</v>
      </c>
      <c r="I19" s="835" t="s">
        <v>3032</v>
      </c>
      <c r="J19" s="784">
        <v>110242</v>
      </c>
      <c r="K19" s="784" t="s">
        <v>3033</v>
      </c>
      <c r="L19" s="836">
        <v>20</v>
      </c>
      <c r="M19" s="837">
        <v>1.6368</v>
      </c>
      <c r="N19" s="838">
        <v>32.736000000000004</v>
      </c>
      <c r="P19" s="525">
        <v>7.9099999999999966</v>
      </c>
      <c r="Q19" s="525">
        <v>7.9099999999999966</v>
      </c>
      <c r="R19" s="525">
        <v>7.9099999999999966</v>
      </c>
      <c r="S19" s="834">
        <v>104441</v>
      </c>
      <c r="T19" s="784" t="s">
        <v>24</v>
      </c>
      <c r="U19" s="835">
        <v>640</v>
      </c>
      <c r="V19" s="835" t="s">
        <v>3032</v>
      </c>
      <c r="W19" s="525">
        <v>40.646000000000001</v>
      </c>
      <c r="X19" s="525">
        <v>40.646000000000001</v>
      </c>
      <c r="Y19" s="525">
        <v>40.646000000000001</v>
      </c>
    </row>
    <row r="20" spans="1:25" ht="15.6" x14ac:dyDescent="0.3">
      <c r="A20" s="10" t="s">
        <v>3030</v>
      </c>
      <c r="B20" s="833" t="s">
        <v>3047</v>
      </c>
      <c r="C20" s="10" t="s">
        <v>373</v>
      </c>
      <c r="D20" s="834">
        <v>104451</v>
      </c>
      <c r="E20" s="784" t="s">
        <v>24</v>
      </c>
      <c r="F20" s="835">
        <v>20</v>
      </c>
      <c r="G20" s="784">
        <v>20.49</v>
      </c>
      <c r="H20" s="835">
        <v>640</v>
      </c>
      <c r="I20" s="835" t="s">
        <v>3032</v>
      </c>
      <c r="J20" s="784">
        <v>110242</v>
      </c>
      <c r="K20" s="784" t="s">
        <v>3033</v>
      </c>
      <c r="L20" s="836">
        <v>20</v>
      </c>
      <c r="M20" s="837">
        <v>1.6368</v>
      </c>
      <c r="N20" s="838">
        <v>32.736000000000004</v>
      </c>
      <c r="P20" s="525">
        <v>4.769999999999996</v>
      </c>
      <c r="Q20" s="525">
        <v>4.769999999999996</v>
      </c>
      <c r="R20" s="525">
        <v>4.769999999999996</v>
      </c>
      <c r="S20" s="834">
        <v>104451</v>
      </c>
      <c r="T20" s="784" t="s">
        <v>24</v>
      </c>
      <c r="U20" s="835">
        <v>640</v>
      </c>
      <c r="V20" s="835" t="s">
        <v>3032</v>
      </c>
      <c r="W20" s="525">
        <v>37.506</v>
      </c>
      <c r="X20" s="525">
        <v>37.506</v>
      </c>
      <c r="Y20" s="525">
        <v>37.506</v>
      </c>
    </row>
    <row r="21" spans="1:25" ht="15.6" x14ac:dyDescent="0.3">
      <c r="A21" s="10" t="s">
        <v>3030</v>
      </c>
      <c r="B21" s="833" t="s">
        <v>3048</v>
      </c>
      <c r="C21" s="10" t="s">
        <v>373</v>
      </c>
      <c r="D21" s="834">
        <v>104461</v>
      </c>
      <c r="E21" s="784" t="s">
        <v>24</v>
      </c>
      <c r="F21" s="835">
        <v>20</v>
      </c>
      <c r="G21" s="784">
        <v>20.49</v>
      </c>
      <c r="H21" s="835">
        <v>640</v>
      </c>
      <c r="I21" s="835" t="s">
        <v>3032</v>
      </c>
      <c r="J21" s="784">
        <v>110242</v>
      </c>
      <c r="K21" s="784" t="s">
        <v>3033</v>
      </c>
      <c r="L21" s="836">
        <v>20</v>
      </c>
      <c r="M21" s="837">
        <v>1.6368</v>
      </c>
      <c r="N21" s="838">
        <v>32.736000000000004</v>
      </c>
      <c r="P21" s="525">
        <v>7.480000000000004</v>
      </c>
      <c r="Q21" s="525">
        <v>7.480000000000004</v>
      </c>
      <c r="R21" s="525">
        <v>7.480000000000004</v>
      </c>
      <c r="S21" s="834">
        <v>104461</v>
      </c>
      <c r="T21" s="784" t="s">
        <v>24</v>
      </c>
      <c r="U21" s="835">
        <v>640</v>
      </c>
      <c r="V21" s="835" t="s">
        <v>3032</v>
      </c>
      <c r="W21" s="525">
        <v>40.216000000000008</v>
      </c>
      <c r="X21" s="525">
        <v>40.216000000000008</v>
      </c>
      <c r="Y21" s="525">
        <v>40.216000000000008</v>
      </c>
    </row>
    <row r="22" spans="1:25" ht="15.6" x14ac:dyDescent="0.3">
      <c r="A22" s="10" t="s">
        <v>3030</v>
      </c>
      <c r="B22" t="s">
        <v>3049</v>
      </c>
      <c r="C22" s="10" t="s">
        <v>373</v>
      </c>
      <c r="D22" s="834">
        <v>202631</v>
      </c>
      <c r="E22" s="784" t="s">
        <v>24</v>
      </c>
      <c r="F22" s="835">
        <v>30</v>
      </c>
      <c r="G22" s="784">
        <v>31.55</v>
      </c>
      <c r="H22" s="835">
        <v>480</v>
      </c>
      <c r="I22" s="835" t="s">
        <v>3038</v>
      </c>
      <c r="J22" s="784">
        <v>110242</v>
      </c>
      <c r="K22" s="784" t="s">
        <v>3033</v>
      </c>
      <c r="L22" s="840">
        <v>21.55</v>
      </c>
      <c r="M22" s="837">
        <v>1.6368</v>
      </c>
      <c r="N22" s="839">
        <v>35.270000000000003</v>
      </c>
      <c r="P22" s="525">
        <v>24.895000000000003</v>
      </c>
      <c r="Q22" s="525">
        <v>24.895000000000003</v>
      </c>
      <c r="R22" s="525">
        <v>24.895000000000003</v>
      </c>
      <c r="S22" s="834">
        <v>202631</v>
      </c>
      <c r="T22" s="784" t="s">
        <v>24</v>
      </c>
      <c r="U22" s="835">
        <v>480</v>
      </c>
      <c r="V22" s="835" t="s">
        <v>3038</v>
      </c>
      <c r="W22" s="525">
        <v>60.165000000000006</v>
      </c>
      <c r="X22" s="525">
        <v>60.165000000000006</v>
      </c>
      <c r="Y22" s="525">
        <v>60.165000000000006</v>
      </c>
    </row>
    <row r="23" spans="1:25" ht="15.6" x14ac:dyDescent="0.3">
      <c r="A23" s="10" t="s">
        <v>3030</v>
      </c>
      <c r="B23" s="833" t="s">
        <v>3050</v>
      </c>
      <c r="C23" s="10" t="s">
        <v>373</v>
      </c>
      <c r="D23" s="834">
        <v>202641</v>
      </c>
      <c r="E23" s="784" t="s">
        <v>24</v>
      </c>
      <c r="F23" s="835">
        <v>30</v>
      </c>
      <c r="G23" s="784">
        <v>31.55</v>
      </c>
      <c r="H23" s="835">
        <v>480</v>
      </c>
      <c r="I23" s="835" t="s">
        <v>3038</v>
      </c>
      <c r="J23" s="784">
        <v>110242</v>
      </c>
      <c r="K23" s="784" t="s">
        <v>3033</v>
      </c>
      <c r="L23" s="840">
        <v>18.899999999999999</v>
      </c>
      <c r="M23" s="837">
        <v>1.6368</v>
      </c>
      <c r="N23" s="839">
        <v>30.94</v>
      </c>
      <c r="P23" s="525">
        <v>29.98</v>
      </c>
      <c r="Q23" s="525">
        <v>29.98</v>
      </c>
      <c r="R23" s="525">
        <v>29.98</v>
      </c>
      <c r="S23" s="834">
        <v>202641</v>
      </c>
      <c r="T23" s="784" t="s">
        <v>24</v>
      </c>
      <c r="U23" s="835">
        <v>480</v>
      </c>
      <c r="V23" s="835" t="s">
        <v>3038</v>
      </c>
      <c r="W23" s="525">
        <v>60.92</v>
      </c>
      <c r="X23" s="525">
        <v>60.92</v>
      </c>
      <c r="Y23" s="525">
        <v>60.92</v>
      </c>
    </row>
    <row r="24" spans="1:25" ht="15.6" x14ac:dyDescent="0.3">
      <c r="A24" s="10" t="s">
        <v>3030</v>
      </c>
      <c r="B24" s="833" t="s">
        <v>3051</v>
      </c>
      <c r="C24" s="10" t="s">
        <v>373</v>
      </c>
      <c r="D24" s="834">
        <v>402911</v>
      </c>
      <c r="E24" s="784" t="s">
        <v>24</v>
      </c>
      <c r="F24" s="835">
        <v>10.5</v>
      </c>
      <c r="G24" s="784">
        <v>11</v>
      </c>
      <c r="H24" s="835">
        <v>168</v>
      </c>
      <c r="I24" s="835" t="s">
        <v>3038</v>
      </c>
      <c r="J24" s="784">
        <v>110242</v>
      </c>
      <c r="K24" s="784" t="s">
        <v>3033</v>
      </c>
      <c r="L24" s="836">
        <v>10.5</v>
      </c>
      <c r="M24" s="837">
        <v>1.6368</v>
      </c>
      <c r="N24" s="838">
        <v>17.186399999999999</v>
      </c>
      <c r="P24" s="525">
        <v>14.893599999999999</v>
      </c>
      <c r="Q24" s="525">
        <v>14.893599999999999</v>
      </c>
      <c r="R24" s="525">
        <v>14.893599999999999</v>
      </c>
      <c r="S24" s="834">
        <v>402911</v>
      </c>
      <c r="T24" s="784" t="s">
        <v>24</v>
      </c>
      <c r="U24" s="835">
        <v>168</v>
      </c>
      <c r="V24" s="835" t="s">
        <v>3038</v>
      </c>
      <c r="W24" s="525">
        <v>32.08</v>
      </c>
      <c r="X24" s="525">
        <v>32.08</v>
      </c>
      <c r="Y24" s="525">
        <v>32.08</v>
      </c>
    </row>
    <row r="25" spans="1:25" ht="15.6" x14ac:dyDescent="0.3">
      <c r="A25" s="10" t="s">
        <v>3030</v>
      </c>
      <c r="B25" s="833" t="s">
        <v>3052</v>
      </c>
      <c r="C25" s="10" t="s">
        <v>373</v>
      </c>
      <c r="D25" s="834">
        <v>402921</v>
      </c>
      <c r="E25" s="784" t="s">
        <v>24</v>
      </c>
      <c r="F25" s="835">
        <v>10.5</v>
      </c>
      <c r="G25" s="784">
        <v>11</v>
      </c>
      <c r="H25" s="835">
        <v>168</v>
      </c>
      <c r="I25" s="835" t="s">
        <v>3038</v>
      </c>
      <c r="J25" s="784">
        <v>110242</v>
      </c>
      <c r="K25" s="784" t="s">
        <v>3033</v>
      </c>
      <c r="L25" s="836">
        <v>10.5</v>
      </c>
      <c r="M25" s="837">
        <v>1.6368</v>
      </c>
      <c r="N25" s="838">
        <v>17.186399999999999</v>
      </c>
      <c r="P25" s="525">
        <v>14.893599999999999</v>
      </c>
      <c r="Q25" s="525">
        <v>14.893599999999999</v>
      </c>
      <c r="R25" s="525">
        <v>14.893599999999999</v>
      </c>
      <c r="S25" s="834">
        <v>402921</v>
      </c>
      <c r="T25" s="784" t="s">
        <v>24</v>
      </c>
      <c r="U25" s="835">
        <v>168</v>
      </c>
      <c r="V25" s="835" t="s">
        <v>3038</v>
      </c>
      <c r="W25" s="525">
        <v>32.08</v>
      </c>
      <c r="X25" s="525">
        <v>32.08</v>
      </c>
      <c r="Y25" s="525">
        <v>32.08</v>
      </c>
    </row>
    <row r="26" spans="1:25" ht="15.6" x14ac:dyDescent="0.3">
      <c r="A26" s="10" t="s">
        <v>3030</v>
      </c>
      <c r="B26" s="833" t="s">
        <v>3053</v>
      </c>
      <c r="C26" s="10" t="s">
        <v>373</v>
      </c>
      <c r="D26" s="834">
        <v>402931</v>
      </c>
      <c r="E26" s="784" t="s">
        <v>24</v>
      </c>
      <c r="F26" s="835">
        <v>10.5</v>
      </c>
      <c r="G26" s="784">
        <v>11</v>
      </c>
      <c r="H26" s="835">
        <v>168</v>
      </c>
      <c r="I26" s="835" t="s">
        <v>3038</v>
      </c>
      <c r="J26" s="784">
        <v>110242</v>
      </c>
      <c r="K26" s="784" t="s">
        <v>3033</v>
      </c>
      <c r="L26" s="836">
        <v>10.5</v>
      </c>
      <c r="M26" s="837">
        <v>1.6368</v>
      </c>
      <c r="N26" s="838">
        <v>17.186399999999999</v>
      </c>
      <c r="P26" s="525">
        <v>14.893599999999999</v>
      </c>
      <c r="Q26" s="525">
        <v>14.893599999999999</v>
      </c>
      <c r="R26" s="525">
        <v>14.893599999999999</v>
      </c>
      <c r="S26" s="834">
        <v>402931</v>
      </c>
      <c r="T26" s="784" t="s">
        <v>24</v>
      </c>
      <c r="U26" s="835">
        <v>168</v>
      </c>
      <c r="V26" s="835" t="s">
        <v>3038</v>
      </c>
      <c r="W26" s="525">
        <v>32.08</v>
      </c>
      <c r="X26" s="525">
        <v>32.08</v>
      </c>
      <c r="Y26" s="525">
        <v>32.08</v>
      </c>
    </row>
    <row r="27" spans="1:25" ht="15.6" x14ac:dyDescent="0.3">
      <c r="A27" s="10" t="s">
        <v>3030</v>
      </c>
      <c r="B27" s="833" t="s">
        <v>3054</v>
      </c>
      <c r="C27" s="10" t="s">
        <v>373</v>
      </c>
      <c r="D27" s="834">
        <v>402941</v>
      </c>
      <c r="E27" s="784" t="s">
        <v>24</v>
      </c>
      <c r="F27" s="835">
        <v>10.5</v>
      </c>
      <c r="G27" s="784">
        <v>11</v>
      </c>
      <c r="H27" s="835">
        <v>168</v>
      </c>
      <c r="I27" s="835" t="s">
        <v>3038</v>
      </c>
      <c r="J27" s="784">
        <v>110242</v>
      </c>
      <c r="K27" s="784" t="s">
        <v>3033</v>
      </c>
      <c r="L27" s="836">
        <v>10.5</v>
      </c>
      <c r="M27" s="837">
        <v>1.6368</v>
      </c>
      <c r="N27" s="838">
        <v>17.186399999999999</v>
      </c>
      <c r="P27" s="525">
        <v>14.893599999999999</v>
      </c>
      <c r="Q27" s="525">
        <v>14.893599999999999</v>
      </c>
      <c r="R27" s="525">
        <v>14.893599999999999</v>
      </c>
      <c r="S27" s="834">
        <v>402941</v>
      </c>
      <c r="T27" s="784" t="s">
        <v>24</v>
      </c>
      <c r="U27" s="835">
        <v>168</v>
      </c>
      <c r="V27" s="835" t="s">
        <v>3038</v>
      </c>
      <c r="W27" s="525">
        <v>32.08</v>
      </c>
      <c r="X27" s="525">
        <v>32.08</v>
      </c>
      <c r="Y27" s="525">
        <v>32.08</v>
      </c>
    </row>
    <row r="28" spans="1:25" ht="15.6" x14ac:dyDescent="0.3">
      <c r="A28" s="10" t="s">
        <v>3030</v>
      </c>
      <c r="B28" s="833" t="s">
        <v>3055</v>
      </c>
      <c r="C28" s="10" t="s">
        <v>373</v>
      </c>
      <c r="D28" s="834">
        <v>402951</v>
      </c>
      <c r="E28" s="784" t="s">
        <v>24</v>
      </c>
      <c r="F28" s="835">
        <v>10.5</v>
      </c>
      <c r="G28" s="784">
        <v>11</v>
      </c>
      <c r="H28" s="835">
        <v>168</v>
      </c>
      <c r="I28" s="835" t="s">
        <v>3038</v>
      </c>
      <c r="J28" s="784">
        <v>110242</v>
      </c>
      <c r="K28" s="784" t="s">
        <v>3033</v>
      </c>
      <c r="L28" s="836">
        <v>10.5</v>
      </c>
      <c r="M28" s="837">
        <v>1.6368</v>
      </c>
      <c r="N28" s="838">
        <v>17.186399999999999</v>
      </c>
      <c r="P28" s="525">
        <v>11.826150000000002</v>
      </c>
      <c r="Q28" s="525">
        <v>11.826150000000002</v>
      </c>
      <c r="R28" s="525">
        <v>11.826150000000002</v>
      </c>
      <c r="S28" s="834">
        <v>402951</v>
      </c>
      <c r="T28" s="784" t="s">
        <v>24</v>
      </c>
      <c r="U28" s="835">
        <v>168</v>
      </c>
      <c r="V28" s="835" t="s">
        <v>3038</v>
      </c>
      <c r="W28" s="525">
        <v>29.012550000000001</v>
      </c>
      <c r="X28" s="525">
        <v>29.012550000000001</v>
      </c>
      <c r="Y28" s="525">
        <v>29.012550000000001</v>
      </c>
    </row>
    <row r="29" spans="1:25" ht="15.6" x14ac:dyDescent="0.3">
      <c r="A29" s="10" t="s">
        <v>3030</v>
      </c>
      <c r="B29" s="833" t="s">
        <v>3056</v>
      </c>
      <c r="C29" s="10" t="s">
        <v>373</v>
      </c>
      <c r="D29" s="834">
        <v>402991</v>
      </c>
      <c r="E29" s="784" t="s">
        <v>24</v>
      </c>
      <c r="F29" s="835">
        <v>10.5</v>
      </c>
      <c r="G29" s="784">
        <v>11</v>
      </c>
      <c r="H29" s="835">
        <v>168</v>
      </c>
      <c r="I29" s="835" t="s">
        <v>3038</v>
      </c>
      <c r="J29" s="784">
        <v>110242</v>
      </c>
      <c r="K29" s="784" t="s">
        <v>3033</v>
      </c>
      <c r="L29" s="836">
        <v>10.5</v>
      </c>
      <c r="M29" s="837">
        <v>1.6368</v>
      </c>
      <c r="N29" s="838">
        <v>17.186399999999999</v>
      </c>
      <c r="P29" s="525">
        <v>12.286050000000003</v>
      </c>
      <c r="Q29" s="525">
        <v>12.286050000000003</v>
      </c>
      <c r="R29" s="525">
        <v>12.286050000000003</v>
      </c>
      <c r="S29" s="834">
        <v>402991</v>
      </c>
      <c r="T29" s="784" t="s">
        <v>24</v>
      </c>
      <c r="U29" s="835">
        <v>168</v>
      </c>
      <c r="V29" s="835" t="s">
        <v>3038</v>
      </c>
      <c r="W29" s="525">
        <v>29.472450000000002</v>
      </c>
      <c r="X29" s="525">
        <v>29.472450000000002</v>
      </c>
      <c r="Y29" s="525">
        <v>29.472450000000002</v>
      </c>
    </row>
    <row r="30" spans="1:25" ht="15.6" x14ac:dyDescent="0.3">
      <c r="A30" s="10" t="s">
        <v>3030</v>
      </c>
      <c r="B30" s="833" t="s">
        <v>3057</v>
      </c>
      <c r="C30" s="10" t="s">
        <v>373</v>
      </c>
      <c r="D30" s="834">
        <v>482101</v>
      </c>
      <c r="E30" s="784" t="s">
        <v>24</v>
      </c>
      <c r="F30" s="835">
        <v>5</v>
      </c>
      <c r="G30" s="784">
        <v>6.24</v>
      </c>
      <c r="H30" s="835">
        <v>40</v>
      </c>
      <c r="I30" s="835" t="s">
        <v>3058</v>
      </c>
      <c r="J30" s="784">
        <v>110242</v>
      </c>
      <c r="K30" s="784" t="s">
        <v>3033</v>
      </c>
      <c r="L30" s="836">
        <v>5</v>
      </c>
      <c r="M30" s="837">
        <v>1.6368</v>
      </c>
      <c r="N30" s="838">
        <v>8.1840000000000011</v>
      </c>
      <c r="P30" s="525">
        <v>13.313499999999998</v>
      </c>
      <c r="Q30" s="525">
        <v>13.313499999999998</v>
      </c>
      <c r="R30" s="525">
        <v>13.313499999999998</v>
      </c>
      <c r="S30" s="834">
        <v>482101</v>
      </c>
      <c r="T30" s="784" t="s">
        <v>24</v>
      </c>
      <c r="U30" s="835">
        <v>40</v>
      </c>
      <c r="V30" s="835" t="s">
        <v>3058</v>
      </c>
      <c r="W30" s="525">
        <v>21.497499999999999</v>
      </c>
      <c r="X30" s="525">
        <v>21.497499999999999</v>
      </c>
      <c r="Y30" s="525">
        <v>21.497499999999999</v>
      </c>
    </row>
    <row r="31" spans="1:25" ht="15.6" x14ac:dyDescent="0.3">
      <c r="A31" s="10" t="s">
        <v>3030</v>
      </c>
      <c r="B31" s="833" t="s">
        <v>3059</v>
      </c>
      <c r="C31" s="10" t="s">
        <v>373</v>
      </c>
      <c r="D31" s="834">
        <v>482121</v>
      </c>
      <c r="E31" s="784" t="s">
        <v>24</v>
      </c>
      <c r="F31" s="835">
        <v>5</v>
      </c>
      <c r="G31" s="784">
        <v>6.24</v>
      </c>
      <c r="H31" s="835">
        <v>40</v>
      </c>
      <c r="I31" s="835" t="s">
        <v>3058</v>
      </c>
      <c r="J31" s="784">
        <v>110242</v>
      </c>
      <c r="K31" s="784" t="s">
        <v>3033</v>
      </c>
      <c r="L31" s="836">
        <v>5</v>
      </c>
      <c r="M31" s="837">
        <v>1.6368</v>
      </c>
      <c r="N31" s="838">
        <v>8.1840000000000011</v>
      </c>
      <c r="P31" s="525">
        <v>13.313499999999998</v>
      </c>
      <c r="Q31" s="525">
        <v>13.313499999999998</v>
      </c>
      <c r="R31" s="525">
        <v>13.313499999999998</v>
      </c>
      <c r="S31" s="834">
        <v>482121</v>
      </c>
      <c r="T31" s="784" t="s">
        <v>24</v>
      </c>
      <c r="U31" s="835">
        <v>40</v>
      </c>
      <c r="V31" s="835" t="s">
        <v>3058</v>
      </c>
      <c r="W31" s="525">
        <v>21.497499999999999</v>
      </c>
      <c r="X31" s="525">
        <v>21.497499999999999</v>
      </c>
      <c r="Y31" s="525">
        <v>21.497499999999999</v>
      </c>
    </row>
    <row r="32" spans="1:25" ht="15.6" x14ac:dyDescent="0.3">
      <c r="A32" s="10" t="s">
        <v>3030</v>
      </c>
      <c r="B32" s="833" t="s">
        <v>3060</v>
      </c>
      <c r="C32" s="10" t="s">
        <v>373</v>
      </c>
      <c r="D32" s="834">
        <v>752451</v>
      </c>
      <c r="E32" s="784" t="s">
        <v>24</v>
      </c>
      <c r="F32" s="835">
        <v>12</v>
      </c>
      <c r="G32" s="784">
        <v>12.71</v>
      </c>
      <c r="H32" s="835">
        <v>256</v>
      </c>
      <c r="I32" s="835">
        <v>0.75</v>
      </c>
      <c r="J32" s="784">
        <v>110242</v>
      </c>
      <c r="K32" s="784" t="s">
        <v>3033</v>
      </c>
      <c r="L32" s="836">
        <v>12</v>
      </c>
      <c r="M32" s="837">
        <v>1.6368</v>
      </c>
      <c r="N32" s="838">
        <v>19.6416</v>
      </c>
      <c r="P32" s="525">
        <v>11.971200000000003</v>
      </c>
      <c r="Q32" s="525">
        <v>11.971200000000003</v>
      </c>
      <c r="R32" s="525">
        <v>11.971200000000003</v>
      </c>
      <c r="S32" s="834">
        <v>752451</v>
      </c>
      <c r="T32" s="784" t="s">
        <v>24</v>
      </c>
      <c r="U32" s="835">
        <v>256</v>
      </c>
      <c r="V32" s="835">
        <v>0.75</v>
      </c>
      <c r="W32" s="525">
        <v>31.612800000000004</v>
      </c>
      <c r="X32" s="525">
        <v>31.612800000000004</v>
      </c>
      <c r="Y32" s="525">
        <v>31.612800000000004</v>
      </c>
    </row>
    <row r="33" spans="1:25" ht="15.6" x14ac:dyDescent="0.3">
      <c r="A33" s="10" t="s">
        <v>3030</v>
      </c>
      <c r="B33" s="833" t="s">
        <v>3061</v>
      </c>
      <c r="C33" s="10" t="s">
        <v>373</v>
      </c>
      <c r="D33" s="834">
        <v>752461</v>
      </c>
      <c r="E33" s="784" t="s">
        <v>24</v>
      </c>
      <c r="F33" s="835">
        <v>12</v>
      </c>
      <c r="G33" s="784">
        <v>12.71</v>
      </c>
      <c r="H33" s="835">
        <v>256</v>
      </c>
      <c r="I33" s="835">
        <v>0.75</v>
      </c>
      <c r="J33" s="784">
        <v>110242</v>
      </c>
      <c r="K33" s="784" t="s">
        <v>3033</v>
      </c>
      <c r="L33" s="836">
        <v>12</v>
      </c>
      <c r="M33" s="837">
        <v>1.6368</v>
      </c>
      <c r="N33" s="838">
        <v>19.6416</v>
      </c>
      <c r="P33" s="525">
        <v>12.211200000000005</v>
      </c>
      <c r="Q33" s="525">
        <v>12.211200000000005</v>
      </c>
      <c r="R33" s="525">
        <v>12.211200000000005</v>
      </c>
      <c r="S33" s="834">
        <v>752461</v>
      </c>
      <c r="T33" s="784" t="s">
        <v>24</v>
      </c>
      <c r="U33" s="835">
        <v>256</v>
      </c>
      <c r="V33" s="835">
        <v>0.75</v>
      </c>
      <c r="W33" s="525">
        <v>31.852800000000006</v>
      </c>
      <c r="X33" s="525">
        <v>31.852800000000006</v>
      </c>
      <c r="Y33" s="525">
        <v>31.852800000000006</v>
      </c>
    </row>
    <row r="34" spans="1:25" ht="15.6" x14ac:dyDescent="0.3">
      <c r="A34" s="10" t="s">
        <v>3030</v>
      </c>
      <c r="B34" s="833" t="s">
        <v>3062</v>
      </c>
      <c r="C34" s="10" t="s">
        <v>373</v>
      </c>
      <c r="D34" s="834">
        <v>752471</v>
      </c>
      <c r="E34" s="784" t="s">
        <v>24</v>
      </c>
      <c r="F34" s="835">
        <v>12</v>
      </c>
      <c r="G34" s="784">
        <v>12.71</v>
      </c>
      <c r="H34" s="835">
        <v>256</v>
      </c>
      <c r="I34" s="835">
        <v>0.75</v>
      </c>
      <c r="J34" s="784">
        <v>110242</v>
      </c>
      <c r="K34" s="784" t="s">
        <v>3033</v>
      </c>
      <c r="L34" s="836">
        <v>12</v>
      </c>
      <c r="M34" s="837">
        <v>1.6368</v>
      </c>
      <c r="N34" s="838">
        <v>19.6416</v>
      </c>
      <c r="P34" s="525">
        <v>13.261199999999999</v>
      </c>
      <c r="Q34" s="525">
        <v>13.261199999999999</v>
      </c>
      <c r="R34" s="525">
        <v>13.261199999999999</v>
      </c>
      <c r="S34" s="834">
        <v>752471</v>
      </c>
      <c r="T34" s="784" t="s">
        <v>24</v>
      </c>
      <c r="U34" s="835">
        <v>256</v>
      </c>
      <c r="V34" s="835">
        <v>0.75</v>
      </c>
      <c r="W34" s="525">
        <v>32.902799999999999</v>
      </c>
      <c r="X34" s="525">
        <v>32.902799999999999</v>
      </c>
      <c r="Y34" s="525">
        <v>32.902799999999999</v>
      </c>
    </row>
    <row r="35" spans="1:25" ht="15.6" x14ac:dyDescent="0.3">
      <c r="A35" s="10" t="s">
        <v>3030</v>
      </c>
      <c r="B35" s="833" t="s">
        <v>3063</v>
      </c>
      <c r="C35" s="10" t="s">
        <v>373</v>
      </c>
      <c r="D35" s="834">
        <v>752481</v>
      </c>
      <c r="E35" s="784" t="s">
        <v>24</v>
      </c>
      <c r="F35" s="835">
        <v>12</v>
      </c>
      <c r="G35" s="784">
        <v>12.71</v>
      </c>
      <c r="H35" s="835">
        <v>256</v>
      </c>
      <c r="I35" s="835">
        <v>0.75</v>
      </c>
      <c r="J35" s="784">
        <v>110242</v>
      </c>
      <c r="K35" s="784" t="s">
        <v>3033</v>
      </c>
      <c r="L35" s="836">
        <v>12</v>
      </c>
      <c r="M35" s="837">
        <v>1.6368</v>
      </c>
      <c r="N35" s="838">
        <v>19.6416</v>
      </c>
      <c r="P35" s="525">
        <v>20.346635294117643</v>
      </c>
      <c r="Q35" s="525">
        <v>20.346635294117643</v>
      </c>
      <c r="R35" s="525">
        <v>20.346635294117643</v>
      </c>
      <c r="S35" s="834">
        <v>752481</v>
      </c>
      <c r="T35" s="784" t="s">
        <v>24</v>
      </c>
      <c r="U35" s="835">
        <v>256</v>
      </c>
      <c r="V35" s="835">
        <v>0.75</v>
      </c>
      <c r="W35" s="525">
        <v>39.988235294117644</v>
      </c>
      <c r="X35" s="525">
        <v>39.988235294117644</v>
      </c>
      <c r="Y35" s="525">
        <v>39.988235294117644</v>
      </c>
    </row>
    <row r="36" spans="1:25" ht="15.6" x14ac:dyDescent="0.3">
      <c r="A36" s="10" t="s">
        <v>3030</v>
      </c>
      <c r="B36" s="833" t="s">
        <v>3064</v>
      </c>
      <c r="C36" s="10" t="s">
        <v>373</v>
      </c>
      <c r="D36" s="834">
        <v>752521</v>
      </c>
      <c r="E36" s="784" t="s">
        <v>24</v>
      </c>
      <c r="F36" s="835">
        <v>12</v>
      </c>
      <c r="G36" s="784">
        <v>12.71</v>
      </c>
      <c r="H36" s="835">
        <v>256</v>
      </c>
      <c r="I36" s="835">
        <v>0.75</v>
      </c>
      <c r="J36" s="784">
        <v>110242</v>
      </c>
      <c r="K36" s="784" t="s">
        <v>3033</v>
      </c>
      <c r="L36" s="836">
        <v>12</v>
      </c>
      <c r="M36" s="837">
        <v>1.6368</v>
      </c>
      <c r="N36" s="838">
        <v>19.6416</v>
      </c>
      <c r="P36" s="525">
        <v>12.571200000000001</v>
      </c>
      <c r="Q36" s="525">
        <v>12.571200000000001</v>
      </c>
      <c r="R36" s="525">
        <v>12.571200000000001</v>
      </c>
      <c r="S36" s="834">
        <v>752521</v>
      </c>
      <c r="T36" s="784" t="s">
        <v>24</v>
      </c>
      <c r="U36" s="835">
        <v>256</v>
      </c>
      <c r="V36" s="835">
        <v>0.75</v>
      </c>
      <c r="W36" s="525">
        <v>32.212800000000001</v>
      </c>
      <c r="X36" s="525">
        <v>32.212800000000001</v>
      </c>
      <c r="Y36" s="525">
        <v>32.212800000000001</v>
      </c>
    </row>
    <row r="37" spans="1:25" ht="15.6" x14ac:dyDescent="0.3">
      <c r="A37" s="10" t="s">
        <v>3030</v>
      </c>
      <c r="B37" s="833" t="s">
        <v>3065</v>
      </c>
      <c r="C37" s="10" t="s">
        <v>373</v>
      </c>
      <c r="D37" s="834">
        <v>755071</v>
      </c>
      <c r="E37" s="784" t="s">
        <v>24</v>
      </c>
      <c r="F37" s="835">
        <v>20</v>
      </c>
      <c r="G37" s="784">
        <v>21.57</v>
      </c>
      <c r="H37" s="835">
        <v>320</v>
      </c>
      <c r="I37" s="835" t="s">
        <v>3038</v>
      </c>
      <c r="J37" s="784">
        <v>110242</v>
      </c>
      <c r="K37" s="784" t="s">
        <v>3033</v>
      </c>
      <c r="L37" s="836">
        <v>20</v>
      </c>
      <c r="M37" s="837">
        <v>1.6368</v>
      </c>
      <c r="N37" s="838">
        <v>32.736000000000004</v>
      </c>
      <c r="P37" s="525">
        <v>11.552</v>
      </c>
      <c r="Q37" s="525">
        <v>11.552</v>
      </c>
      <c r="R37" s="525">
        <v>11.552</v>
      </c>
      <c r="S37" s="834">
        <v>755071</v>
      </c>
      <c r="T37" s="784" t="s">
        <v>24</v>
      </c>
      <c r="U37" s="835">
        <v>320</v>
      </c>
      <c r="V37" s="835" t="s">
        <v>3038</v>
      </c>
      <c r="W37" s="525">
        <v>44.288000000000004</v>
      </c>
      <c r="X37" s="525">
        <v>44.288000000000004</v>
      </c>
      <c r="Y37" s="525">
        <v>44.288000000000004</v>
      </c>
    </row>
    <row r="38" spans="1:25" ht="15.6" x14ac:dyDescent="0.3">
      <c r="A38" s="10" t="s">
        <v>3030</v>
      </c>
      <c r="B38" s="833" t="s">
        <v>3066</v>
      </c>
      <c r="C38" s="10" t="s">
        <v>373</v>
      </c>
      <c r="D38" s="834">
        <v>755191</v>
      </c>
      <c r="E38" s="784" t="s">
        <v>24</v>
      </c>
      <c r="F38" s="835">
        <v>20</v>
      </c>
      <c r="G38" s="784">
        <v>21.57</v>
      </c>
      <c r="H38" s="835">
        <v>320</v>
      </c>
      <c r="I38" s="835" t="s">
        <v>3038</v>
      </c>
      <c r="J38" s="784">
        <v>110242</v>
      </c>
      <c r="K38" s="784" t="s">
        <v>3033</v>
      </c>
      <c r="L38" s="836">
        <v>20</v>
      </c>
      <c r="M38" s="837">
        <v>1.6368</v>
      </c>
      <c r="N38" s="838">
        <v>32.736000000000004</v>
      </c>
      <c r="P38" s="525">
        <v>11.251999999999995</v>
      </c>
      <c r="Q38" s="525">
        <v>11.251999999999995</v>
      </c>
      <c r="R38" s="525">
        <v>11.251999999999995</v>
      </c>
      <c r="S38" s="834">
        <v>755191</v>
      </c>
      <c r="T38" s="784" t="s">
        <v>24</v>
      </c>
      <c r="U38" s="835">
        <v>320</v>
      </c>
      <c r="V38" s="835" t="s">
        <v>3038</v>
      </c>
      <c r="W38" s="525">
        <v>43.988</v>
      </c>
      <c r="X38" s="525">
        <v>43.988</v>
      </c>
      <c r="Y38" s="525">
        <v>43.988</v>
      </c>
    </row>
    <row r="39" spans="1:25" ht="15.6" x14ac:dyDescent="0.3">
      <c r="A39" s="10" t="s">
        <v>3030</v>
      </c>
      <c r="B39" s="833" t="s">
        <v>3067</v>
      </c>
      <c r="C39" s="10" t="s">
        <v>373</v>
      </c>
      <c r="D39" s="834">
        <v>755361</v>
      </c>
      <c r="E39" s="784" t="s">
        <v>24</v>
      </c>
      <c r="F39" s="835">
        <v>20</v>
      </c>
      <c r="G39" s="784">
        <v>21.57</v>
      </c>
      <c r="H39" s="835">
        <v>320</v>
      </c>
      <c r="I39" s="835" t="s">
        <v>3038</v>
      </c>
      <c r="J39" s="784">
        <v>110242</v>
      </c>
      <c r="K39" s="784" t="s">
        <v>3033</v>
      </c>
      <c r="L39" s="840">
        <v>20.329999999999998</v>
      </c>
      <c r="M39" s="837">
        <v>1.6368</v>
      </c>
      <c r="N39" s="839">
        <v>33.28</v>
      </c>
      <c r="P39" s="525">
        <v>12.976999999999997</v>
      </c>
      <c r="Q39" s="525">
        <v>12.976999999999997</v>
      </c>
      <c r="R39" s="525">
        <v>12.976999999999997</v>
      </c>
      <c r="S39" s="834">
        <v>755361</v>
      </c>
      <c r="T39" s="784" t="s">
        <v>24</v>
      </c>
      <c r="U39" s="835">
        <v>320</v>
      </c>
      <c r="V39" s="835" t="s">
        <v>3038</v>
      </c>
      <c r="W39" s="525">
        <v>46.256999999999998</v>
      </c>
      <c r="X39" s="525">
        <v>46.256999999999998</v>
      </c>
      <c r="Y39" s="525">
        <v>46.256999999999998</v>
      </c>
    </row>
    <row r="40" spans="1:25" ht="15.6" x14ac:dyDescent="0.3">
      <c r="A40" s="10" t="s">
        <v>3030</v>
      </c>
      <c r="B40" s="833" t="s">
        <v>3068</v>
      </c>
      <c r="C40" s="10" t="s">
        <v>373</v>
      </c>
      <c r="D40" s="834">
        <v>755411</v>
      </c>
      <c r="E40" s="784" t="s">
        <v>24</v>
      </c>
      <c r="F40" s="835">
        <v>20</v>
      </c>
      <c r="G40" s="784">
        <v>21.57</v>
      </c>
      <c r="H40" s="835">
        <v>320</v>
      </c>
      <c r="I40" s="835" t="s">
        <v>3038</v>
      </c>
      <c r="J40" s="784">
        <v>110242</v>
      </c>
      <c r="K40" s="784" t="s">
        <v>3033</v>
      </c>
      <c r="L40" s="836">
        <v>15.1</v>
      </c>
      <c r="M40" s="837">
        <v>1.6368</v>
      </c>
      <c r="N40" s="838">
        <v>24.715679999999999</v>
      </c>
      <c r="P40" s="525">
        <v>17.978160000000003</v>
      </c>
      <c r="Q40" s="525">
        <v>17.978160000000003</v>
      </c>
      <c r="R40" s="525">
        <v>17.978160000000003</v>
      </c>
      <c r="S40" s="834">
        <v>755411</v>
      </c>
      <c r="T40" s="784" t="s">
        <v>24</v>
      </c>
      <c r="U40" s="835">
        <v>320</v>
      </c>
      <c r="V40" s="835" t="s">
        <v>3038</v>
      </c>
      <c r="W40" s="525">
        <v>42.693840000000002</v>
      </c>
      <c r="X40" s="525">
        <v>42.693840000000002</v>
      </c>
      <c r="Y40" s="525">
        <v>42.693840000000002</v>
      </c>
    </row>
    <row r="41" spans="1:25" ht="15.6" x14ac:dyDescent="0.3">
      <c r="A41" s="10" t="s">
        <v>3030</v>
      </c>
      <c r="B41" s="833" t="s">
        <v>3069</v>
      </c>
      <c r="C41" s="10" t="s">
        <v>373</v>
      </c>
      <c r="D41" s="834">
        <v>755501</v>
      </c>
      <c r="E41" s="784" t="s">
        <v>24</v>
      </c>
      <c r="F41" s="835">
        <v>30</v>
      </c>
      <c r="G41" s="784">
        <v>31.75</v>
      </c>
      <c r="H41" s="835">
        <v>480</v>
      </c>
      <c r="I41" s="835" t="s">
        <v>3038</v>
      </c>
      <c r="J41" s="784">
        <v>110242</v>
      </c>
      <c r="K41" s="784" t="s">
        <v>3033</v>
      </c>
      <c r="L41" s="836">
        <v>30</v>
      </c>
      <c r="M41" s="837">
        <v>1.6368</v>
      </c>
      <c r="N41" s="838">
        <v>49.103999999999999</v>
      </c>
      <c r="P41" s="525">
        <v>16.878</v>
      </c>
      <c r="Q41" s="525">
        <v>16.878</v>
      </c>
      <c r="R41" s="525">
        <v>16.878</v>
      </c>
      <c r="S41" s="834">
        <v>755501</v>
      </c>
      <c r="T41" s="784" t="s">
        <v>24</v>
      </c>
      <c r="U41" s="835">
        <v>480</v>
      </c>
      <c r="V41" s="835" t="s">
        <v>3038</v>
      </c>
      <c r="W41" s="525">
        <v>65.981999999999999</v>
      </c>
      <c r="X41" s="525">
        <v>65.981999999999999</v>
      </c>
      <c r="Y41" s="525">
        <v>65.981999999999999</v>
      </c>
    </row>
    <row r="42" spans="1:25" ht="15.6" x14ac:dyDescent="0.3">
      <c r="A42" s="10" t="s">
        <v>3030</v>
      </c>
      <c r="B42" s="833" t="s">
        <v>3070</v>
      </c>
      <c r="C42" s="10" t="s">
        <v>373</v>
      </c>
      <c r="D42" s="834">
        <v>755531</v>
      </c>
      <c r="E42" s="784" t="s">
        <v>24</v>
      </c>
      <c r="F42" s="835">
        <v>30</v>
      </c>
      <c r="G42" s="784">
        <v>31.75</v>
      </c>
      <c r="H42" s="835">
        <v>480</v>
      </c>
      <c r="I42" s="835" t="s">
        <v>3038</v>
      </c>
      <c r="J42" s="784">
        <v>110242</v>
      </c>
      <c r="K42" s="784" t="s">
        <v>3033</v>
      </c>
      <c r="L42" s="836">
        <v>30</v>
      </c>
      <c r="M42" s="837">
        <v>1.6368</v>
      </c>
      <c r="N42" s="838">
        <v>49.103999999999999</v>
      </c>
      <c r="P42" s="525">
        <v>17.478000000000009</v>
      </c>
      <c r="Q42" s="525">
        <v>17.478000000000009</v>
      </c>
      <c r="R42" s="525">
        <v>17.478000000000009</v>
      </c>
      <c r="S42" s="834">
        <v>755531</v>
      </c>
      <c r="T42" s="784" t="s">
        <v>24</v>
      </c>
      <c r="U42" s="835">
        <v>480</v>
      </c>
      <c r="V42" s="835" t="s">
        <v>3038</v>
      </c>
      <c r="W42" s="525">
        <v>66.582000000000008</v>
      </c>
      <c r="X42" s="525">
        <v>66.582000000000008</v>
      </c>
      <c r="Y42" s="525">
        <v>66.582000000000008</v>
      </c>
    </row>
    <row r="43" spans="1:25" ht="15.6" x14ac:dyDescent="0.3">
      <c r="A43" s="10" t="s">
        <v>3030</v>
      </c>
      <c r="B43" s="833" t="s">
        <v>3071</v>
      </c>
      <c r="C43" s="10" t="s">
        <v>373</v>
      </c>
      <c r="D43" s="834">
        <v>755711</v>
      </c>
      <c r="E43" s="784" t="s">
        <v>24</v>
      </c>
      <c r="F43" s="835">
        <v>20</v>
      </c>
      <c r="G43" s="784">
        <v>21.57</v>
      </c>
      <c r="H43" s="835">
        <v>320</v>
      </c>
      <c r="I43" s="835" t="s">
        <v>3038</v>
      </c>
      <c r="J43" s="784">
        <v>110242</v>
      </c>
      <c r="K43" s="784" t="s">
        <v>3033</v>
      </c>
      <c r="L43" s="836">
        <v>20</v>
      </c>
      <c r="M43" s="837">
        <v>1.6368</v>
      </c>
      <c r="N43" s="838">
        <v>32.736000000000004</v>
      </c>
      <c r="P43" s="525">
        <v>10.851999999999997</v>
      </c>
      <c r="Q43" s="525">
        <v>10.851999999999997</v>
      </c>
      <c r="R43" s="525">
        <v>10.851999999999997</v>
      </c>
      <c r="S43" s="834">
        <v>755711</v>
      </c>
      <c r="T43" s="784" t="s">
        <v>24</v>
      </c>
      <c r="U43" s="835">
        <v>320</v>
      </c>
      <c r="V43" s="835" t="s">
        <v>3038</v>
      </c>
      <c r="W43" s="525">
        <v>43.588000000000001</v>
      </c>
      <c r="X43" s="525">
        <v>43.588000000000001</v>
      </c>
      <c r="Y43" s="525">
        <v>43.588000000000001</v>
      </c>
    </row>
    <row r="44" spans="1:25" ht="15.6" x14ac:dyDescent="0.3">
      <c r="A44" s="10" t="s">
        <v>3030</v>
      </c>
      <c r="B44" s="833" t="s">
        <v>3072</v>
      </c>
      <c r="C44" s="10" t="s">
        <v>373</v>
      </c>
      <c r="D44" s="834">
        <v>755911</v>
      </c>
      <c r="E44" s="784" t="s">
        <v>24</v>
      </c>
      <c r="F44" s="835">
        <v>20</v>
      </c>
      <c r="G44" s="784">
        <v>21.57</v>
      </c>
      <c r="H44" s="835">
        <v>320</v>
      </c>
      <c r="I44" s="835" t="s">
        <v>3038</v>
      </c>
      <c r="J44" s="784">
        <v>110242</v>
      </c>
      <c r="K44" s="784" t="s">
        <v>3033</v>
      </c>
      <c r="L44" s="836">
        <v>15.1</v>
      </c>
      <c r="M44" s="837">
        <v>1.6368</v>
      </c>
      <c r="N44" s="838">
        <v>24.715679999999999</v>
      </c>
      <c r="P44" s="525">
        <v>17.678159999999998</v>
      </c>
      <c r="Q44" s="525">
        <v>17.678159999999998</v>
      </c>
      <c r="R44" s="525">
        <v>17.678159999999998</v>
      </c>
      <c r="S44" s="834">
        <v>755911</v>
      </c>
      <c r="T44" s="784" t="s">
        <v>24</v>
      </c>
      <c r="U44" s="835">
        <v>320</v>
      </c>
      <c r="V44" s="835" t="s">
        <v>3038</v>
      </c>
      <c r="W44" s="525">
        <v>42.393839999999997</v>
      </c>
      <c r="X44" s="525">
        <v>42.393839999999997</v>
      </c>
      <c r="Y44" s="525">
        <v>42.393839999999997</v>
      </c>
    </row>
    <row r="45" spans="1:25" ht="15.6" x14ac:dyDescent="0.3">
      <c r="A45" s="10" t="s">
        <v>3030</v>
      </c>
      <c r="B45" s="833" t="s">
        <v>3073</v>
      </c>
      <c r="C45" s="10" t="s">
        <v>373</v>
      </c>
      <c r="D45" s="834">
        <v>771021</v>
      </c>
      <c r="E45" s="784" t="s">
        <v>24</v>
      </c>
      <c r="F45" s="835">
        <v>20</v>
      </c>
      <c r="G45" s="784">
        <v>21.57</v>
      </c>
      <c r="H45" s="835">
        <v>320</v>
      </c>
      <c r="I45" s="835" t="s">
        <v>3038</v>
      </c>
      <c r="J45" s="784">
        <v>110242</v>
      </c>
      <c r="K45" s="784" t="s">
        <v>3033</v>
      </c>
      <c r="L45" s="836">
        <v>20</v>
      </c>
      <c r="M45" s="837">
        <v>1.6368</v>
      </c>
      <c r="N45" s="838">
        <v>32.736000000000004</v>
      </c>
      <c r="P45" s="525">
        <v>11.302</v>
      </c>
      <c r="Q45" s="525">
        <v>11.302</v>
      </c>
      <c r="R45" s="525">
        <v>11.302</v>
      </c>
      <c r="S45" s="834">
        <v>771021</v>
      </c>
      <c r="T45" s="784" t="s">
        <v>24</v>
      </c>
      <c r="U45" s="835">
        <v>320</v>
      </c>
      <c r="V45" s="835" t="s">
        <v>3038</v>
      </c>
      <c r="W45" s="525">
        <v>44.038000000000004</v>
      </c>
      <c r="X45" s="525">
        <v>44.038000000000004</v>
      </c>
      <c r="Y45" s="525">
        <v>44.038000000000004</v>
      </c>
    </row>
  </sheetData>
  <protectedRanges>
    <protectedRange password="8F60" sqref="Z6" name="Calculations_40"/>
  </protectedRanges>
  <mergeCells count="1">
    <mergeCell ref="P5:Q5"/>
  </mergeCells>
  <conditionalFormatting sqref="D1:D6">
    <cfRule type="duplicateValues" dxfId="31" priority="2"/>
  </conditionalFormatting>
  <conditionalFormatting sqref="T6">
    <cfRule type="duplicateValues" dxfId="30" priority="1"/>
  </conditionalFormatting>
  <conditionalFormatting sqref="E1:E6">
    <cfRule type="duplicateValues" dxfId="29" priority="3"/>
  </conditionalFormatting>
  <conditionalFormatting sqref="T1:T5 S1:S6">
    <cfRule type="duplicateValues" dxfId="28" priority="4"/>
  </conditionalFormatting>
  <pageMargins left="0.7" right="0.7" top="0.75" bottom="0.75" header="0.3" footer="0.3"/>
  <legacy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tabColor rgb="FF92D050"/>
  </sheetPr>
  <dimension ref="A1:AA65"/>
  <sheetViews>
    <sheetView workbookViewId="0">
      <pane xSplit="4" ySplit="6" topLeftCell="E7" activePane="bottomRight" state="frozen"/>
      <selection activeCell="S16" sqref="S16"/>
      <selection pane="topRight" activeCell="S16" sqref="S16"/>
      <selection pane="bottomLeft" activeCell="S16" sqref="S16"/>
      <selection pane="bottomRight" activeCell="F16" sqref="F16"/>
    </sheetView>
  </sheetViews>
  <sheetFormatPr defaultColWidth="9.33203125" defaultRowHeight="13.8" x14ac:dyDescent="0.3"/>
  <cols>
    <col min="1" max="1" width="9.33203125" style="10"/>
    <col min="2" max="2" width="39.44140625" style="10" customWidth="1"/>
    <col min="3" max="3" width="15.5546875" style="10" customWidth="1"/>
    <col min="4" max="4" width="13" style="10" customWidth="1"/>
    <col min="5" max="5" width="9.33203125" style="784"/>
    <col min="6" max="6" width="10.44140625" style="784" customWidth="1"/>
    <col min="7" max="7" width="12" style="784" customWidth="1"/>
    <col min="8" max="10" width="9.33203125" style="784"/>
    <col min="11" max="11" width="22" style="784" customWidth="1"/>
    <col min="12" max="12" width="12" style="784" customWidth="1"/>
    <col min="13" max="14" width="9.33203125" style="783" customWidth="1"/>
    <col min="15" max="15" width="3.6640625" style="59" customWidth="1"/>
    <col min="16" max="16" width="17.6640625" style="783" customWidth="1"/>
    <col min="17" max="18" width="19.33203125" style="783" customWidth="1"/>
    <col min="19" max="19" width="14" style="784" customWidth="1"/>
    <col min="20" max="22" width="9.33203125" style="784" customWidth="1"/>
    <col min="23" max="23" width="21.5546875" style="783" customWidth="1"/>
    <col min="24" max="24" width="22.33203125" style="783" customWidth="1"/>
    <col min="25" max="25" width="22.6640625" style="783" customWidth="1"/>
    <col min="26" max="26" width="12.5546875" style="783" customWidth="1"/>
    <col min="27" max="27" width="9.33203125" style="784"/>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785"/>
      <c r="F2" s="786"/>
      <c r="G2" s="786"/>
      <c r="H2" s="786"/>
      <c r="I2" s="786"/>
      <c r="J2" s="786"/>
      <c r="K2" s="786"/>
      <c r="L2" s="786"/>
      <c r="M2" s="36"/>
      <c r="N2" s="36"/>
      <c r="O2" s="37"/>
      <c r="P2" s="36"/>
      <c r="Q2" s="38"/>
      <c r="R2" s="38"/>
      <c r="S2" s="786"/>
      <c r="T2" s="785"/>
      <c r="U2" s="786"/>
      <c r="V2" s="786"/>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782"/>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3074</v>
      </c>
      <c r="B7" s="10" t="s">
        <v>3075</v>
      </c>
      <c r="C7" s="10" t="s">
        <v>23</v>
      </c>
      <c r="D7" s="784" t="s">
        <v>3076</v>
      </c>
      <c r="E7" s="784" t="s">
        <v>24</v>
      </c>
      <c r="F7" s="784">
        <v>30</v>
      </c>
      <c r="G7" s="784">
        <v>31.5</v>
      </c>
      <c r="H7" s="784">
        <v>171</v>
      </c>
      <c r="I7" s="784" t="s">
        <v>3077</v>
      </c>
      <c r="J7" s="784">
        <v>100154</v>
      </c>
      <c r="K7" s="784" t="s">
        <v>25</v>
      </c>
      <c r="L7" s="60">
        <v>23.78</v>
      </c>
      <c r="M7" s="783">
        <v>2.3287</v>
      </c>
      <c r="N7" s="783">
        <v>55.38</v>
      </c>
      <c r="P7" s="783">
        <v>30.21</v>
      </c>
      <c r="S7" s="784" t="s">
        <v>3078</v>
      </c>
      <c r="T7" s="784" t="s">
        <v>24</v>
      </c>
      <c r="U7" s="784">
        <v>171</v>
      </c>
      <c r="V7" s="784" t="s">
        <v>3077</v>
      </c>
      <c r="W7" s="204">
        <v>83.99</v>
      </c>
    </row>
    <row r="8" spans="1:27" x14ac:dyDescent="0.3">
      <c r="A8" s="10" t="s">
        <v>3074</v>
      </c>
      <c r="B8" s="10" t="s">
        <v>3079</v>
      </c>
      <c r="C8" s="10" t="s">
        <v>23</v>
      </c>
      <c r="D8" s="784" t="s">
        <v>3080</v>
      </c>
      <c r="E8" s="784" t="s">
        <v>24</v>
      </c>
      <c r="F8" s="784">
        <v>30</v>
      </c>
      <c r="G8" s="784">
        <v>31.5</v>
      </c>
      <c r="H8" s="784">
        <v>184</v>
      </c>
      <c r="I8" s="784" t="s">
        <v>3081</v>
      </c>
      <c r="J8" s="784">
        <v>100154</v>
      </c>
      <c r="K8" s="784" t="s">
        <v>25</v>
      </c>
      <c r="L8" s="60">
        <v>23.55</v>
      </c>
      <c r="M8" s="783">
        <v>2.3287</v>
      </c>
      <c r="N8" s="783">
        <v>54.84</v>
      </c>
      <c r="P8" s="783">
        <v>31.24</v>
      </c>
      <c r="S8" s="784" t="s">
        <v>3082</v>
      </c>
      <c r="T8" s="784" t="s">
        <v>24</v>
      </c>
      <c r="U8" s="784">
        <v>184</v>
      </c>
      <c r="V8" s="784" t="s">
        <v>3081</v>
      </c>
      <c r="W8" s="204">
        <v>84.02</v>
      </c>
    </row>
    <row r="9" spans="1:27" x14ac:dyDescent="0.3">
      <c r="A9" s="10" t="s">
        <v>3074</v>
      </c>
      <c r="B9" s="10" t="s">
        <v>3083</v>
      </c>
      <c r="C9" s="10" t="s">
        <v>1308</v>
      </c>
      <c r="D9" s="784" t="s">
        <v>3084</v>
      </c>
      <c r="E9" s="784" t="s">
        <v>24</v>
      </c>
      <c r="F9" s="784">
        <v>30</v>
      </c>
      <c r="G9" s="784">
        <v>31.5</v>
      </c>
      <c r="H9" s="784">
        <v>176</v>
      </c>
      <c r="I9" s="784" t="s">
        <v>3085</v>
      </c>
      <c r="J9" s="784">
        <v>100193</v>
      </c>
      <c r="K9" s="784" t="s">
        <v>3086</v>
      </c>
      <c r="L9" s="60">
        <v>22.94</v>
      </c>
      <c r="M9" s="783">
        <v>1.3079000000000001</v>
      </c>
      <c r="N9" s="783">
        <v>30</v>
      </c>
      <c r="P9" s="783">
        <v>32.46</v>
      </c>
      <c r="S9" s="784" t="s">
        <v>3087</v>
      </c>
      <c r="T9" s="784" t="s">
        <v>24</v>
      </c>
      <c r="U9" s="784">
        <v>176</v>
      </c>
      <c r="V9" s="784" t="s">
        <v>3085</v>
      </c>
      <c r="W9" s="204">
        <v>68.52</v>
      </c>
    </row>
    <row r="10" spans="1:27" x14ac:dyDescent="0.3">
      <c r="A10" s="10" t="s">
        <v>3074</v>
      </c>
      <c r="B10" s="10" t="s">
        <v>3088</v>
      </c>
      <c r="C10" s="10" t="s">
        <v>23</v>
      </c>
      <c r="D10" s="784" t="s">
        <v>3089</v>
      </c>
      <c r="E10" s="784" t="s">
        <v>24</v>
      </c>
      <c r="F10" s="784">
        <v>30</v>
      </c>
      <c r="G10" s="784">
        <v>31.5</v>
      </c>
      <c r="H10" s="784">
        <v>192</v>
      </c>
      <c r="I10" s="784" t="s">
        <v>3090</v>
      </c>
      <c r="J10" s="784">
        <v>100154</v>
      </c>
      <c r="K10" s="784" t="s">
        <v>25</v>
      </c>
      <c r="L10" s="60">
        <v>35</v>
      </c>
      <c r="M10" s="783">
        <v>2.3287</v>
      </c>
      <c r="N10" s="783">
        <v>81.5</v>
      </c>
      <c r="P10" s="783">
        <v>28.43</v>
      </c>
      <c r="S10" s="784" t="s">
        <v>3091</v>
      </c>
      <c r="T10" s="784" t="s">
        <v>24</v>
      </c>
      <c r="U10" s="784">
        <v>192</v>
      </c>
      <c r="V10" s="784" t="s">
        <v>3090</v>
      </c>
      <c r="W10" s="204">
        <v>98.41</v>
      </c>
    </row>
    <row r="11" spans="1:27" x14ac:dyDescent="0.3">
      <c r="A11" s="10" t="s">
        <v>3074</v>
      </c>
      <c r="B11" s="10" t="s">
        <v>3092</v>
      </c>
      <c r="C11" s="10" t="s">
        <v>23</v>
      </c>
      <c r="D11" s="784" t="s">
        <v>3093</v>
      </c>
      <c r="E11" s="784" t="s">
        <v>24</v>
      </c>
      <c r="F11" s="784">
        <v>30</v>
      </c>
      <c r="G11" s="784">
        <v>31.5</v>
      </c>
      <c r="H11" s="784">
        <v>190</v>
      </c>
      <c r="I11" s="784" t="s">
        <v>3094</v>
      </c>
      <c r="J11" s="784">
        <v>100154</v>
      </c>
      <c r="K11" s="784" t="s">
        <v>25</v>
      </c>
      <c r="L11" s="60">
        <v>35.96</v>
      </c>
      <c r="M11" s="783">
        <v>2.3287</v>
      </c>
      <c r="N11" s="783">
        <v>83.74</v>
      </c>
      <c r="P11" s="783">
        <v>28.43</v>
      </c>
      <c r="S11" s="784" t="s">
        <v>3095</v>
      </c>
      <c r="T11" s="784" t="s">
        <v>24</v>
      </c>
      <c r="U11" s="784">
        <v>190</v>
      </c>
      <c r="V11" s="784" t="s">
        <v>3094</v>
      </c>
      <c r="W11" s="204">
        <v>98.41</v>
      </c>
    </row>
    <row r="12" spans="1:27" x14ac:dyDescent="0.3">
      <c r="A12" s="10" t="s">
        <v>3074</v>
      </c>
      <c r="B12" s="10" t="s">
        <v>3096</v>
      </c>
      <c r="C12" s="10" t="s">
        <v>23</v>
      </c>
      <c r="D12" s="784" t="s">
        <v>3097</v>
      </c>
      <c r="E12" s="784" t="s">
        <v>24</v>
      </c>
      <c r="F12" s="784">
        <v>30</v>
      </c>
      <c r="G12" s="784">
        <v>31.3</v>
      </c>
      <c r="H12" s="784">
        <v>100</v>
      </c>
      <c r="I12" s="784" t="s">
        <v>3098</v>
      </c>
      <c r="J12" s="784">
        <v>100154</v>
      </c>
      <c r="K12" s="784" t="s">
        <v>25</v>
      </c>
      <c r="L12" s="60">
        <v>8.75</v>
      </c>
      <c r="M12" s="783">
        <v>2.3287</v>
      </c>
      <c r="N12" s="783">
        <v>20.38</v>
      </c>
      <c r="P12" s="783">
        <v>45.7</v>
      </c>
      <c r="S12" s="784" t="s">
        <v>3099</v>
      </c>
      <c r="T12" s="784" t="s">
        <v>24</v>
      </c>
      <c r="U12" s="784">
        <v>100</v>
      </c>
      <c r="V12" s="784" t="s">
        <v>3098</v>
      </c>
      <c r="W12" s="204">
        <v>67.67</v>
      </c>
    </row>
    <row r="13" spans="1:27" x14ac:dyDescent="0.3">
      <c r="A13" s="10" t="s">
        <v>3074</v>
      </c>
      <c r="B13" s="10" t="s">
        <v>3100</v>
      </c>
      <c r="C13" s="10" t="s">
        <v>23</v>
      </c>
      <c r="D13" s="784" t="s">
        <v>3101</v>
      </c>
      <c r="E13" s="784" t="s">
        <v>24</v>
      </c>
      <c r="F13" s="784">
        <v>11.25</v>
      </c>
      <c r="G13" s="784">
        <v>13.55</v>
      </c>
      <c r="H13" s="784">
        <v>30</v>
      </c>
      <c r="I13" s="784" t="s">
        <v>3102</v>
      </c>
      <c r="J13" s="784">
        <v>100154</v>
      </c>
      <c r="K13" s="784" t="s">
        <v>25</v>
      </c>
      <c r="L13" s="60">
        <v>3.54</v>
      </c>
      <c r="M13" s="783">
        <v>2.3287</v>
      </c>
      <c r="N13" s="783">
        <v>8.24</v>
      </c>
      <c r="P13" s="783">
        <v>27.61</v>
      </c>
      <c r="S13" s="784" t="s">
        <v>3103</v>
      </c>
      <c r="T13" s="784" t="s">
        <v>24</v>
      </c>
      <c r="U13" s="784">
        <v>30</v>
      </c>
      <c r="V13" s="784" t="s">
        <v>3102</v>
      </c>
      <c r="W13" s="204">
        <v>38.799999999999997</v>
      </c>
    </row>
    <row r="14" spans="1:27" x14ac:dyDescent="0.3">
      <c r="A14" s="10" t="s">
        <v>3074</v>
      </c>
      <c r="B14" s="10" t="s">
        <v>3104</v>
      </c>
      <c r="C14" s="10" t="s">
        <v>23</v>
      </c>
      <c r="D14" s="784" t="s">
        <v>3105</v>
      </c>
      <c r="E14" s="784" t="s">
        <v>24</v>
      </c>
      <c r="F14" s="784">
        <v>30</v>
      </c>
      <c r="G14" s="784">
        <v>31.3</v>
      </c>
      <c r="H14" s="784">
        <v>86</v>
      </c>
      <c r="I14" s="784" t="s">
        <v>3106</v>
      </c>
      <c r="J14" s="784">
        <v>100154</v>
      </c>
      <c r="K14" s="784" t="s">
        <v>25</v>
      </c>
      <c r="L14" s="60">
        <v>15.31</v>
      </c>
      <c r="M14" s="783">
        <v>2.3287</v>
      </c>
      <c r="N14" s="783">
        <v>35.65</v>
      </c>
      <c r="P14" s="783">
        <v>28.81</v>
      </c>
      <c r="S14" s="784" t="s">
        <v>3107</v>
      </c>
      <c r="T14" s="784" t="s">
        <v>24</v>
      </c>
      <c r="U14" s="784">
        <v>86</v>
      </c>
      <c r="V14" s="784" t="s">
        <v>3106</v>
      </c>
      <c r="W14" s="204">
        <v>75.87</v>
      </c>
    </row>
    <row r="15" spans="1:27" x14ac:dyDescent="0.3">
      <c r="A15" s="10" t="s">
        <v>3074</v>
      </c>
      <c r="B15" s="10" t="s">
        <v>3108</v>
      </c>
      <c r="C15" s="10" t="s">
        <v>1308</v>
      </c>
      <c r="D15" s="784" t="s">
        <v>3109</v>
      </c>
      <c r="E15" s="784" t="s">
        <v>24</v>
      </c>
      <c r="F15" s="784">
        <v>30</v>
      </c>
      <c r="G15" s="784">
        <v>31.3</v>
      </c>
      <c r="H15" s="784">
        <v>151</v>
      </c>
      <c r="I15" s="784" t="s">
        <v>3110</v>
      </c>
      <c r="J15" s="784">
        <v>100193</v>
      </c>
      <c r="K15" s="784" t="s">
        <v>3086</v>
      </c>
      <c r="L15" s="60">
        <v>16.71</v>
      </c>
      <c r="M15" s="783">
        <v>1.3079000000000001</v>
      </c>
      <c r="N15" s="783">
        <v>21.86</v>
      </c>
      <c r="P15" s="783">
        <v>26.63</v>
      </c>
      <c r="S15" s="784" t="s">
        <v>3111</v>
      </c>
      <c r="T15" s="784" t="s">
        <v>24</v>
      </c>
      <c r="U15" s="784">
        <v>151</v>
      </c>
      <c r="V15" s="784" t="s">
        <v>3110</v>
      </c>
      <c r="W15" s="204">
        <v>59.46</v>
      </c>
    </row>
    <row r="16" spans="1:27" x14ac:dyDescent="0.3">
      <c r="A16" s="10" t="s">
        <v>3074</v>
      </c>
      <c r="B16" s="10" t="s">
        <v>3112</v>
      </c>
      <c r="C16" s="10" t="s">
        <v>1308</v>
      </c>
      <c r="D16" s="784" t="s">
        <v>3113</v>
      </c>
      <c r="E16" s="784" t="s">
        <v>24</v>
      </c>
      <c r="F16" s="784">
        <v>30</v>
      </c>
      <c r="G16" s="784">
        <v>31.3</v>
      </c>
      <c r="H16" s="784">
        <v>105</v>
      </c>
      <c r="I16" s="784" t="s">
        <v>3114</v>
      </c>
      <c r="J16" s="784">
        <v>100193</v>
      </c>
      <c r="K16" s="784" t="s">
        <v>3086</v>
      </c>
      <c r="L16" s="60">
        <v>19.95</v>
      </c>
      <c r="M16" s="783">
        <v>1.3079000000000001</v>
      </c>
      <c r="N16" s="783">
        <v>26.09</v>
      </c>
      <c r="P16" s="783">
        <v>38.03</v>
      </c>
      <c r="S16" s="784" t="s">
        <v>3115</v>
      </c>
      <c r="T16" s="784" t="s">
        <v>24</v>
      </c>
      <c r="U16" s="784">
        <v>105</v>
      </c>
      <c r="V16" s="784" t="s">
        <v>3114</v>
      </c>
      <c r="W16" s="204">
        <v>71.260000000000005</v>
      </c>
    </row>
    <row r="17" spans="1:23" x14ac:dyDescent="0.3">
      <c r="A17" s="10" t="s">
        <v>3074</v>
      </c>
      <c r="B17" s="10" t="s">
        <v>3116</v>
      </c>
      <c r="C17" s="10" t="s">
        <v>23</v>
      </c>
      <c r="D17" s="784" t="s">
        <v>3117</v>
      </c>
      <c r="E17" s="784" t="s">
        <v>24</v>
      </c>
      <c r="F17" s="784">
        <v>30</v>
      </c>
      <c r="G17" s="784">
        <v>31.3</v>
      </c>
      <c r="H17" s="784">
        <v>166</v>
      </c>
      <c r="I17" s="784" t="s">
        <v>3118</v>
      </c>
      <c r="J17" s="784">
        <v>100154</v>
      </c>
      <c r="K17" s="784" t="s">
        <v>25</v>
      </c>
      <c r="L17" s="60">
        <v>8.7899999999999991</v>
      </c>
      <c r="M17" s="783">
        <v>2.3287</v>
      </c>
      <c r="N17" s="783">
        <v>20.47</v>
      </c>
      <c r="P17" s="783">
        <v>30</v>
      </c>
      <c r="S17" s="784" t="s">
        <v>3119</v>
      </c>
      <c r="T17" s="784" t="s">
        <v>24</v>
      </c>
      <c r="U17" s="784">
        <v>166</v>
      </c>
      <c r="V17" s="784" t="s">
        <v>3118</v>
      </c>
      <c r="W17" s="204">
        <v>63.24</v>
      </c>
    </row>
    <row r="18" spans="1:23" x14ac:dyDescent="0.3">
      <c r="A18" s="10" t="s">
        <v>3074</v>
      </c>
      <c r="B18" s="10" t="s">
        <v>3120</v>
      </c>
      <c r="C18" s="10" t="s">
        <v>23</v>
      </c>
      <c r="D18" s="784" t="s">
        <v>3121</v>
      </c>
      <c r="E18" s="784" t="s">
        <v>24</v>
      </c>
      <c r="F18" s="784">
        <v>30</v>
      </c>
      <c r="G18" s="784">
        <v>31.3</v>
      </c>
      <c r="H18" s="784">
        <v>177</v>
      </c>
      <c r="I18" s="784" t="s">
        <v>3122</v>
      </c>
      <c r="J18" s="784">
        <v>100154</v>
      </c>
      <c r="K18" s="784" t="s">
        <v>25</v>
      </c>
      <c r="L18" s="60">
        <v>31.4</v>
      </c>
      <c r="M18" s="783">
        <v>2.3287</v>
      </c>
      <c r="N18" s="783">
        <v>73.12</v>
      </c>
      <c r="P18" s="783">
        <v>25.97</v>
      </c>
      <c r="S18" s="784" t="s">
        <v>3123</v>
      </c>
      <c r="T18" s="784" t="s">
        <v>24</v>
      </c>
      <c r="U18" s="784">
        <v>177</v>
      </c>
      <c r="V18" s="784" t="s">
        <v>3122</v>
      </c>
      <c r="W18" s="204">
        <v>90.75</v>
      </c>
    </row>
    <row r="19" spans="1:23" x14ac:dyDescent="0.3">
      <c r="A19" s="10" t="s">
        <v>3074</v>
      </c>
      <c r="B19" s="10" t="s">
        <v>3124</v>
      </c>
      <c r="C19" s="10" t="s">
        <v>23</v>
      </c>
      <c r="D19" s="784" t="s">
        <v>3125</v>
      </c>
      <c r="E19" s="784" t="s">
        <v>24</v>
      </c>
      <c r="F19" s="784">
        <v>30</v>
      </c>
      <c r="G19" s="784">
        <v>31.3</v>
      </c>
      <c r="H19" s="784">
        <v>151</v>
      </c>
      <c r="I19" s="784" t="s">
        <v>3110</v>
      </c>
      <c r="J19" s="784">
        <v>100154</v>
      </c>
      <c r="K19" s="784" t="s">
        <v>25</v>
      </c>
      <c r="L19" s="60">
        <v>16.79</v>
      </c>
      <c r="M19" s="783">
        <v>2.3287</v>
      </c>
      <c r="N19" s="783">
        <v>39.1</v>
      </c>
      <c r="P19" s="783">
        <v>28.17</v>
      </c>
      <c r="S19" s="784" t="s">
        <v>3126</v>
      </c>
      <c r="T19" s="784" t="s">
        <v>24</v>
      </c>
      <c r="U19" s="784">
        <v>151</v>
      </c>
      <c r="V19" s="784" t="s">
        <v>3110</v>
      </c>
      <c r="W19" s="204">
        <v>69.989999999999995</v>
      </c>
    </row>
    <row r="20" spans="1:23" x14ac:dyDescent="0.3">
      <c r="A20" s="10" t="s">
        <v>3074</v>
      </c>
      <c r="B20" s="10" t="s">
        <v>3127</v>
      </c>
      <c r="C20" s="10" t="s">
        <v>23</v>
      </c>
      <c r="D20" s="784" t="s">
        <v>3128</v>
      </c>
      <c r="E20" s="784" t="s">
        <v>24</v>
      </c>
      <c r="F20" s="784">
        <v>32</v>
      </c>
      <c r="G20" s="784">
        <v>33.5</v>
      </c>
      <c r="H20" s="784">
        <v>174</v>
      </c>
      <c r="I20" s="784" t="s">
        <v>3129</v>
      </c>
      <c r="J20" s="784">
        <v>100154</v>
      </c>
      <c r="K20" s="784" t="s">
        <v>25</v>
      </c>
      <c r="L20" s="60">
        <v>19.93</v>
      </c>
      <c r="M20" s="783">
        <v>2.3287</v>
      </c>
      <c r="N20" s="783">
        <v>46.41</v>
      </c>
      <c r="P20" s="783">
        <v>32.15</v>
      </c>
      <c r="S20" s="784" t="s">
        <v>3130</v>
      </c>
      <c r="T20" s="784" t="s">
        <v>24</v>
      </c>
      <c r="U20" s="784">
        <v>174</v>
      </c>
      <c r="V20" s="784" t="s">
        <v>3129</v>
      </c>
      <c r="W20" s="204">
        <v>77.34</v>
      </c>
    </row>
    <row r="21" spans="1:23" x14ac:dyDescent="0.3">
      <c r="A21" s="10" t="s">
        <v>3074</v>
      </c>
      <c r="B21" s="10" t="s">
        <v>3116</v>
      </c>
      <c r="C21" s="10" t="s">
        <v>23</v>
      </c>
      <c r="D21" s="784" t="s">
        <v>3131</v>
      </c>
      <c r="E21" s="784" t="s">
        <v>24</v>
      </c>
      <c r="F21" s="784">
        <v>30</v>
      </c>
      <c r="G21" s="784">
        <v>31.3</v>
      </c>
      <c r="H21" s="784">
        <v>158</v>
      </c>
      <c r="I21" s="784" t="s">
        <v>3132</v>
      </c>
      <c r="J21" s="784">
        <v>100154</v>
      </c>
      <c r="K21" s="784" t="s">
        <v>25</v>
      </c>
      <c r="L21" s="60">
        <v>13.01</v>
      </c>
      <c r="M21" s="783">
        <v>2.3287</v>
      </c>
      <c r="N21" s="783">
        <v>30.3</v>
      </c>
      <c r="P21" s="783">
        <v>28.17</v>
      </c>
      <c r="S21" s="784" t="s">
        <v>3133</v>
      </c>
      <c r="T21" s="784" t="s">
        <v>24</v>
      </c>
      <c r="U21" s="784">
        <v>158</v>
      </c>
      <c r="V21" s="784" t="s">
        <v>3132</v>
      </c>
      <c r="W21" s="204">
        <v>56.82</v>
      </c>
    </row>
    <row r="22" spans="1:23" x14ac:dyDescent="0.3">
      <c r="A22" s="10" t="s">
        <v>3074</v>
      </c>
      <c r="B22" s="10" t="s">
        <v>3134</v>
      </c>
      <c r="C22" s="10" t="s">
        <v>23</v>
      </c>
      <c r="D22" s="784" t="s">
        <v>3135</v>
      </c>
      <c r="E22" s="784" t="s">
        <v>24</v>
      </c>
      <c r="F22" s="784">
        <v>30</v>
      </c>
      <c r="G22" s="784">
        <v>31.3</v>
      </c>
      <c r="H22" s="784">
        <v>99</v>
      </c>
      <c r="I22" s="784" t="s">
        <v>3136</v>
      </c>
      <c r="J22" s="784">
        <v>100154</v>
      </c>
      <c r="K22" s="784" t="s">
        <v>25</v>
      </c>
      <c r="L22" s="60">
        <v>14.22</v>
      </c>
      <c r="M22" s="783">
        <v>2.3287</v>
      </c>
      <c r="N22" s="783">
        <v>33.11</v>
      </c>
      <c r="P22" s="783">
        <v>38.1</v>
      </c>
      <c r="S22" s="784" t="s">
        <v>3137</v>
      </c>
      <c r="T22" s="784" t="s">
        <v>24</v>
      </c>
      <c r="U22" s="784">
        <v>99</v>
      </c>
      <c r="V22" s="784" t="s">
        <v>3136</v>
      </c>
      <c r="W22" s="204">
        <v>76.430000000000007</v>
      </c>
    </row>
    <row r="23" spans="1:23" x14ac:dyDescent="0.3">
      <c r="A23" s="10" t="s">
        <v>3074</v>
      </c>
      <c r="B23" s="10" t="s">
        <v>3138</v>
      </c>
      <c r="C23" s="10" t="s">
        <v>23</v>
      </c>
      <c r="D23" s="784" t="s">
        <v>3139</v>
      </c>
      <c r="E23" s="784" t="s">
        <v>24</v>
      </c>
      <c r="F23" s="784">
        <v>30</v>
      </c>
      <c r="G23" s="784">
        <v>31.3</v>
      </c>
      <c r="H23" s="784">
        <v>104</v>
      </c>
      <c r="I23" s="784" t="s">
        <v>3140</v>
      </c>
      <c r="J23" s="784">
        <v>100154</v>
      </c>
      <c r="K23" s="784" t="s">
        <v>25</v>
      </c>
      <c r="L23" s="60">
        <v>9.1199999999999992</v>
      </c>
      <c r="M23" s="783">
        <v>2.3287</v>
      </c>
      <c r="N23" s="783">
        <v>21.24</v>
      </c>
      <c r="P23" s="783">
        <v>28.99</v>
      </c>
      <c r="S23" s="784" t="s">
        <v>3141</v>
      </c>
      <c r="T23" s="784" t="s">
        <v>24</v>
      </c>
      <c r="U23" s="784">
        <v>104</v>
      </c>
      <c r="V23" s="784" t="s">
        <v>3140</v>
      </c>
      <c r="W23" s="204">
        <v>60.3</v>
      </c>
    </row>
    <row r="24" spans="1:23" x14ac:dyDescent="0.3">
      <c r="A24" s="10" t="s">
        <v>3074</v>
      </c>
      <c r="B24" s="10" t="s">
        <v>3142</v>
      </c>
      <c r="C24" s="10" t="s">
        <v>23</v>
      </c>
      <c r="D24" s="784" t="s">
        <v>3143</v>
      </c>
      <c r="E24" s="784" t="s">
        <v>24</v>
      </c>
      <c r="F24" s="784">
        <v>30</v>
      </c>
      <c r="G24" s="784">
        <v>31.3</v>
      </c>
      <c r="H24" s="784">
        <v>93</v>
      </c>
      <c r="I24" s="784" t="s">
        <v>3144</v>
      </c>
      <c r="J24" s="784">
        <v>100154</v>
      </c>
      <c r="K24" s="784" t="s">
        <v>25</v>
      </c>
      <c r="L24" s="60">
        <v>12.51</v>
      </c>
      <c r="M24" s="783">
        <v>2.3287</v>
      </c>
      <c r="N24" s="783">
        <v>29.13</v>
      </c>
      <c r="P24" s="783">
        <v>28.78</v>
      </c>
      <c r="S24" s="784" t="s">
        <v>3145</v>
      </c>
      <c r="T24" s="784" t="s">
        <v>24</v>
      </c>
      <c r="U24" s="784">
        <v>93</v>
      </c>
      <c r="V24" s="784" t="s">
        <v>3144</v>
      </c>
      <c r="W24" s="204">
        <v>64.44</v>
      </c>
    </row>
    <row r="25" spans="1:23" x14ac:dyDescent="0.3">
      <c r="A25" s="10" t="s">
        <v>3074</v>
      </c>
      <c r="B25" s="10" t="s">
        <v>3146</v>
      </c>
      <c r="C25" s="10" t="s">
        <v>23</v>
      </c>
      <c r="D25" s="784" t="s">
        <v>3147</v>
      </c>
      <c r="E25" s="784" t="s">
        <v>24</v>
      </c>
      <c r="F25" s="784">
        <v>30</v>
      </c>
      <c r="G25" s="784">
        <v>31.3</v>
      </c>
      <c r="H25" s="784">
        <v>85</v>
      </c>
      <c r="I25" s="784" t="s">
        <v>3148</v>
      </c>
      <c r="J25" s="784">
        <v>100154</v>
      </c>
      <c r="K25" s="784" t="s">
        <v>25</v>
      </c>
      <c r="L25" s="60">
        <v>8.1300000000000008</v>
      </c>
      <c r="M25" s="783">
        <v>2.3287</v>
      </c>
      <c r="N25" s="783">
        <v>18.93</v>
      </c>
      <c r="P25" s="783">
        <v>32.6</v>
      </c>
      <c r="S25" s="784" t="s">
        <v>3149</v>
      </c>
      <c r="T25" s="784" t="s">
        <v>24</v>
      </c>
      <c r="U25" s="784">
        <v>85</v>
      </c>
      <c r="V25" s="784" t="s">
        <v>3148</v>
      </c>
      <c r="W25" s="204">
        <v>60.46</v>
      </c>
    </row>
    <row r="26" spans="1:23" x14ac:dyDescent="0.3">
      <c r="A26" s="10" t="s">
        <v>3074</v>
      </c>
      <c r="B26" s="10" t="s">
        <v>3150</v>
      </c>
      <c r="C26" s="10" t="s">
        <v>23</v>
      </c>
      <c r="D26" s="784" t="s">
        <v>3151</v>
      </c>
      <c r="E26" s="784" t="s">
        <v>24</v>
      </c>
      <c r="F26" s="784">
        <v>30</v>
      </c>
      <c r="G26" s="784">
        <v>31.3</v>
      </c>
      <c r="H26" s="784">
        <v>96</v>
      </c>
      <c r="I26" s="784" t="s">
        <v>3152</v>
      </c>
      <c r="J26" s="784">
        <v>100154</v>
      </c>
      <c r="K26" s="784" t="s">
        <v>25</v>
      </c>
      <c r="L26" s="60">
        <v>12.52</v>
      </c>
      <c r="M26" s="783">
        <v>2.3287</v>
      </c>
      <c r="N26" s="783">
        <v>29.16</v>
      </c>
      <c r="P26" s="783">
        <v>29.14</v>
      </c>
      <c r="S26" s="784" t="s">
        <v>3153</v>
      </c>
      <c r="T26" s="784" t="s">
        <v>24</v>
      </c>
      <c r="U26" s="784">
        <v>96</v>
      </c>
      <c r="V26" s="784" t="s">
        <v>3152</v>
      </c>
      <c r="W26" s="204">
        <v>64.25</v>
      </c>
    </row>
    <row r="27" spans="1:23" x14ac:dyDescent="0.3">
      <c r="A27" s="10" t="s">
        <v>3074</v>
      </c>
      <c r="B27" s="10" t="s">
        <v>3154</v>
      </c>
      <c r="C27" s="10" t="s">
        <v>1308</v>
      </c>
      <c r="D27" s="784" t="s">
        <v>3155</v>
      </c>
      <c r="E27" s="784" t="s">
        <v>24</v>
      </c>
      <c r="F27" s="784">
        <v>30</v>
      </c>
      <c r="G27" s="784">
        <v>31.3</v>
      </c>
      <c r="H27" s="784">
        <v>139</v>
      </c>
      <c r="I27" s="784" t="s">
        <v>3156</v>
      </c>
      <c r="J27" s="784">
        <v>100193</v>
      </c>
      <c r="K27" s="784" t="s">
        <v>3086</v>
      </c>
      <c r="L27" s="60">
        <v>20</v>
      </c>
      <c r="M27" s="783">
        <v>1.3079000000000001</v>
      </c>
      <c r="N27" s="783">
        <v>26.16</v>
      </c>
      <c r="P27" s="783">
        <v>29.74</v>
      </c>
      <c r="S27" s="784" t="s">
        <v>3157</v>
      </c>
      <c r="T27" s="784" t="s">
        <v>24</v>
      </c>
      <c r="U27" s="784">
        <v>139</v>
      </c>
      <c r="V27" s="784" t="s">
        <v>3156</v>
      </c>
      <c r="W27" s="204">
        <v>59.1</v>
      </c>
    </row>
    <row r="28" spans="1:23" x14ac:dyDescent="0.3">
      <c r="A28" s="10" t="s">
        <v>3074</v>
      </c>
      <c r="B28" s="10" t="s">
        <v>3158</v>
      </c>
      <c r="C28" s="10" t="s">
        <v>1308</v>
      </c>
      <c r="D28" s="784" t="s">
        <v>3159</v>
      </c>
      <c r="E28" s="784" t="s">
        <v>24</v>
      </c>
      <c r="F28" s="784">
        <v>30</v>
      </c>
      <c r="G28" s="784">
        <v>31.3</v>
      </c>
      <c r="H28" s="784">
        <v>120</v>
      </c>
      <c r="I28" s="784" t="s">
        <v>2399</v>
      </c>
      <c r="J28" s="784">
        <v>100193</v>
      </c>
      <c r="K28" s="784" t="s">
        <v>3086</v>
      </c>
      <c r="L28" s="60">
        <v>19.71</v>
      </c>
      <c r="M28" s="783">
        <v>1.3079000000000001</v>
      </c>
      <c r="N28" s="783">
        <v>25.78</v>
      </c>
      <c r="P28" s="783">
        <v>40.15</v>
      </c>
      <c r="S28" s="784" t="s">
        <v>3160</v>
      </c>
      <c r="T28" s="784" t="s">
        <v>24</v>
      </c>
      <c r="U28" s="784">
        <v>120</v>
      </c>
      <c r="V28" s="784" t="s">
        <v>2399</v>
      </c>
      <c r="W28" s="204">
        <v>76.31</v>
      </c>
    </row>
    <row r="29" spans="1:23" x14ac:dyDescent="0.3">
      <c r="A29" s="10" t="s">
        <v>3074</v>
      </c>
      <c r="B29" s="10" t="s">
        <v>3161</v>
      </c>
      <c r="C29" s="10" t="s">
        <v>23</v>
      </c>
      <c r="D29" s="784" t="s">
        <v>3162</v>
      </c>
      <c r="E29" s="784" t="s">
        <v>24</v>
      </c>
      <c r="F29" s="784">
        <v>30</v>
      </c>
      <c r="G29" s="784">
        <v>31.3</v>
      </c>
      <c r="H29" s="784">
        <v>122</v>
      </c>
      <c r="I29" s="784" t="s">
        <v>3163</v>
      </c>
      <c r="J29" s="784">
        <v>100154</v>
      </c>
      <c r="K29" s="784" t="s">
        <v>25</v>
      </c>
      <c r="L29" s="60">
        <v>21.34</v>
      </c>
      <c r="M29" s="783">
        <v>2.3287</v>
      </c>
      <c r="N29" s="783">
        <v>49.69</v>
      </c>
      <c r="P29" s="783">
        <v>39.43</v>
      </c>
      <c r="S29" s="784" t="s">
        <v>3164</v>
      </c>
      <c r="T29" s="784" t="s">
        <v>24</v>
      </c>
      <c r="U29" s="784">
        <v>122</v>
      </c>
      <c r="V29" s="784" t="s">
        <v>3163</v>
      </c>
      <c r="W29" s="204">
        <v>77.430000000000007</v>
      </c>
    </row>
    <row r="30" spans="1:23" x14ac:dyDescent="0.3">
      <c r="A30" s="10" t="s">
        <v>3074</v>
      </c>
      <c r="B30" s="10" t="s">
        <v>3165</v>
      </c>
      <c r="C30" s="10" t="s">
        <v>23</v>
      </c>
      <c r="D30" s="784" t="s">
        <v>3166</v>
      </c>
      <c r="E30" s="784" t="s">
        <v>24</v>
      </c>
      <c r="F30" s="784">
        <v>30</v>
      </c>
      <c r="G30" s="784">
        <v>31.3</v>
      </c>
      <c r="H30" s="784">
        <v>132</v>
      </c>
      <c r="I30" s="784" t="s">
        <v>3167</v>
      </c>
      <c r="J30" s="784">
        <v>100154</v>
      </c>
      <c r="K30" s="784" t="s">
        <v>25</v>
      </c>
      <c r="L30" s="60">
        <v>18.559999999999999</v>
      </c>
      <c r="M30" s="783">
        <v>2.3287</v>
      </c>
      <c r="N30" s="783">
        <v>43.22</v>
      </c>
      <c r="P30" s="783">
        <v>28.88</v>
      </c>
      <c r="S30" s="784" t="s">
        <v>3168</v>
      </c>
      <c r="T30" s="784" t="s">
        <v>24</v>
      </c>
      <c r="U30" s="784">
        <v>132</v>
      </c>
      <c r="V30" s="784" t="s">
        <v>3167</v>
      </c>
      <c r="W30" s="204">
        <v>73.400000000000006</v>
      </c>
    </row>
    <row r="31" spans="1:23" x14ac:dyDescent="0.3">
      <c r="A31" s="10" t="s">
        <v>3074</v>
      </c>
      <c r="B31" s="10" t="s">
        <v>3169</v>
      </c>
      <c r="C31" s="10" t="s">
        <v>23</v>
      </c>
      <c r="D31" s="784" t="s">
        <v>3170</v>
      </c>
      <c r="E31" s="784" t="s">
        <v>24</v>
      </c>
      <c r="F31" s="784">
        <v>15</v>
      </c>
      <c r="G31" s="784">
        <v>17.3</v>
      </c>
      <c r="H31" s="784">
        <v>30</v>
      </c>
      <c r="I31" s="784" t="s">
        <v>3171</v>
      </c>
      <c r="J31" s="784">
        <v>100154</v>
      </c>
      <c r="K31" s="784" t="s">
        <v>25</v>
      </c>
      <c r="L31" s="60">
        <v>5.67</v>
      </c>
      <c r="M31" s="783">
        <v>2.3287</v>
      </c>
      <c r="N31" s="783">
        <v>13.2</v>
      </c>
      <c r="P31" s="783">
        <v>27.79</v>
      </c>
      <c r="S31" s="784" t="s">
        <v>3172</v>
      </c>
      <c r="T31" s="784" t="s">
        <v>24</v>
      </c>
      <c r="U31" s="784">
        <v>30</v>
      </c>
      <c r="V31" s="784" t="s">
        <v>3171</v>
      </c>
      <c r="W31" s="204">
        <v>38.979999999999997</v>
      </c>
    </row>
    <row r="32" spans="1:23" x14ac:dyDescent="0.3">
      <c r="A32" s="10" t="s">
        <v>3074</v>
      </c>
      <c r="B32" s="10" t="s">
        <v>3173</v>
      </c>
      <c r="C32" s="10" t="s">
        <v>23</v>
      </c>
      <c r="D32" s="784" t="s">
        <v>3174</v>
      </c>
      <c r="E32" s="784" t="s">
        <v>24</v>
      </c>
      <c r="F32" s="784">
        <v>15</v>
      </c>
      <c r="G32" s="784">
        <v>17.3</v>
      </c>
      <c r="H32" s="784">
        <v>30</v>
      </c>
      <c r="I32" s="784" t="s">
        <v>3171</v>
      </c>
      <c r="J32" s="784">
        <v>100154</v>
      </c>
      <c r="K32" s="784" t="s">
        <v>25</v>
      </c>
      <c r="L32" s="60">
        <v>5.67</v>
      </c>
      <c r="M32" s="783">
        <v>2.3287</v>
      </c>
      <c r="N32" s="783">
        <v>13.2</v>
      </c>
      <c r="P32" s="783">
        <v>27.79</v>
      </c>
      <c r="S32" s="784" t="s">
        <v>3175</v>
      </c>
      <c r="T32" s="784" t="s">
        <v>24</v>
      </c>
      <c r="U32" s="784">
        <v>30</v>
      </c>
      <c r="V32" s="784" t="s">
        <v>3171</v>
      </c>
      <c r="W32" s="204">
        <v>37.1</v>
      </c>
    </row>
    <row r="33" spans="1:23" x14ac:dyDescent="0.3">
      <c r="A33" s="10" t="s">
        <v>3074</v>
      </c>
      <c r="B33" s="10" t="s">
        <v>3176</v>
      </c>
      <c r="C33" s="10" t="s">
        <v>1308</v>
      </c>
      <c r="D33" s="784" t="s">
        <v>3177</v>
      </c>
      <c r="E33" s="784" t="s">
        <v>24</v>
      </c>
      <c r="F33" s="784">
        <v>30</v>
      </c>
      <c r="G33" s="784">
        <v>31.3</v>
      </c>
      <c r="H33" s="784">
        <v>121</v>
      </c>
      <c r="I33" s="784" t="s">
        <v>3178</v>
      </c>
      <c r="J33" s="784">
        <v>100193</v>
      </c>
      <c r="K33" s="784" t="s">
        <v>3086</v>
      </c>
      <c r="L33" s="60">
        <v>10.66</v>
      </c>
      <c r="M33" s="783">
        <v>1.3079000000000001</v>
      </c>
      <c r="N33" s="783">
        <v>13.94</v>
      </c>
      <c r="P33" s="783">
        <v>32.020000000000003</v>
      </c>
      <c r="S33" s="784" t="s">
        <v>3179</v>
      </c>
      <c r="T33" s="784" t="s">
        <v>24</v>
      </c>
      <c r="U33" s="784">
        <v>121</v>
      </c>
      <c r="V33" s="784" t="s">
        <v>3178</v>
      </c>
      <c r="W33" s="204">
        <v>46.55</v>
      </c>
    </row>
    <row r="34" spans="1:23" x14ac:dyDescent="0.3">
      <c r="A34" s="10" t="s">
        <v>3074</v>
      </c>
      <c r="B34" s="10" t="s">
        <v>3180</v>
      </c>
      <c r="C34" s="10" t="s">
        <v>1308</v>
      </c>
      <c r="D34" s="784" t="s">
        <v>3181</v>
      </c>
      <c r="E34" s="784" t="s">
        <v>24</v>
      </c>
      <c r="F34" s="784">
        <v>30</v>
      </c>
      <c r="G34" s="784">
        <v>31.3</v>
      </c>
      <c r="H34" s="784">
        <v>81</v>
      </c>
      <c r="I34" s="784" t="s">
        <v>3182</v>
      </c>
      <c r="J34" s="784">
        <v>100193</v>
      </c>
      <c r="K34" s="784" t="s">
        <v>3086</v>
      </c>
      <c r="L34" s="60">
        <v>14.31</v>
      </c>
      <c r="M34" s="783">
        <v>1.3079000000000001</v>
      </c>
      <c r="N34" s="783">
        <v>18.72</v>
      </c>
      <c r="P34" s="783">
        <v>28.6</v>
      </c>
      <c r="S34" s="784" t="s">
        <v>3183</v>
      </c>
      <c r="T34" s="784" t="s">
        <v>24</v>
      </c>
      <c r="U34" s="784">
        <v>81</v>
      </c>
      <c r="V34" s="784" t="s">
        <v>3182</v>
      </c>
      <c r="W34" s="204">
        <v>56.88</v>
      </c>
    </row>
    <row r="35" spans="1:23" x14ac:dyDescent="0.3">
      <c r="A35" s="10" t="s">
        <v>3074</v>
      </c>
      <c r="B35" s="10" t="s">
        <v>3184</v>
      </c>
      <c r="C35" s="10" t="s">
        <v>23</v>
      </c>
      <c r="D35" s="784" t="s">
        <v>3185</v>
      </c>
      <c r="E35" s="784" t="s">
        <v>24</v>
      </c>
      <c r="F35" s="784">
        <v>30</v>
      </c>
      <c r="G35" s="784">
        <v>31.3</v>
      </c>
      <c r="H35" s="784">
        <v>120</v>
      </c>
      <c r="I35" s="784">
        <v>4</v>
      </c>
      <c r="J35" s="784">
        <v>100193</v>
      </c>
      <c r="K35" s="784" t="s">
        <v>3086</v>
      </c>
      <c r="L35" s="60">
        <v>14.03</v>
      </c>
      <c r="M35" s="783">
        <v>1.3079000000000001</v>
      </c>
      <c r="N35" s="783">
        <v>32.67</v>
      </c>
      <c r="P35" s="783">
        <v>30.31</v>
      </c>
      <c r="S35" s="784" t="s">
        <v>3186</v>
      </c>
      <c r="T35" s="784" t="s">
        <v>24</v>
      </c>
      <c r="U35" s="784">
        <v>120</v>
      </c>
      <c r="V35" s="784" t="s">
        <v>2399</v>
      </c>
      <c r="W35" s="204">
        <v>66.69</v>
      </c>
    </row>
    <row r="36" spans="1:23" x14ac:dyDescent="0.3">
      <c r="A36" s="10" t="s">
        <v>3074</v>
      </c>
      <c r="B36" s="10" t="s">
        <v>3187</v>
      </c>
      <c r="C36" s="10" t="s">
        <v>23</v>
      </c>
      <c r="D36" s="784" t="s">
        <v>3188</v>
      </c>
      <c r="E36" s="784" t="s">
        <v>24</v>
      </c>
      <c r="F36" s="784">
        <v>32</v>
      </c>
      <c r="G36" s="784">
        <v>33.5</v>
      </c>
      <c r="H36" s="784">
        <v>90</v>
      </c>
      <c r="I36" s="784" t="s">
        <v>3148</v>
      </c>
      <c r="J36" s="784">
        <v>100154</v>
      </c>
      <c r="K36" s="784" t="s">
        <v>25</v>
      </c>
      <c r="L36" s="60">
        <v>15.84</v>
      </c>
      <c r="M36" s="783">
        <v>2.3287</v>
      </c>
      <c r="N36" s="783">
        <v>36.89</v>
      </c>
      <c r="P36" s="783">
        <v>33.79</v>
      </c>
      <c r="S36" s="784" t="s">
        <v>3189</v>
      </c>
      <c r="T36" s="784" t="s">
        <v>24</v>
      </c>
      <c r="U36" s="784">
        <v>90</v>
      </c>
      <c r="V36" s="784" t="s">
        <v>3148</v>
      </c>
      <c r="W36" s="204">
        <v>70.17</v>
      </c>
    </row>
    <row r="37" spans="1:23" x14ac:dyDescent="0.3">
      <c r="A37" s="10" t="s">
        <v>3074</v>
      </c>
      <c r="B37" s="10" t="s">
        <v>3190</v>
      </c>
      <c r="C37" s="10" t="s">
        <v>23</v>
      </c>
      <c r="D37" s="784" t="s">
        <v>3191</v>
      </c>
      <c r="E37" s="784" t="s">
        <v>24</v>
      </c>
      <c r="F37" s="784">
        <v>30</v>
      </c>
      <c r="G37" s="784">
        <v>31.3</v>
      </c>
      <c r="H37" s="784">
        <v>85</v>
      </c>
      <c r="I37" s="784" t="s">
        <v>3192</v>
      </c>
      <c r="J37" s="784">
        <v>100154</v>
      </c>
      <c r="K37" s="784" t="s">
        <v>25</v>
      </c>
      <c r="L37" s="60">
        <v>14.94</v>
      </c>
      <c r="M37" s="783">
        <v>2.3287</v>
      </c>
      <c r="N37" s="783">
        <v>34.79</v>
      </c>
      <c r="P37" s="783">
        <v>28.29</v>
      </c>
      <c r="S37" s="784" t="s">
        <v>3193</v>
      </c>
      <c r="T37" s="784" t="s">
        <v>24</v>
      </c>
      <c r="U37" s="784">
        <v>85</v>
      </c>
      <c r="V37" s="784" t="s">
        <v>3192</v>
      </c>
      <c r="W37" s="204">
        <v>66.349999999999994</v>
      </c>
    </row>
    <row r="38" spans="1:23" x14ac:dyDescent="0.3">
      <c r="A38" s="10" t="s">
        <v>3074</v>
      </c>
      <c r="B38" s="10" t="s">
        <v>3194</v>
      </c>
      <c r="C38" s="10" t="s">
        <v>23</v>
      </c>
      <c r="D38" s="784" t="s">
        <v>3195</v>
      </c>
      <c r="E38" s="784" t="s">
        <v>24</v>
      </c>
      <c r="F38" s="784">
        <v>30</v>
      </c>
      <c r="G38" s="784">
        <v>31.3</v>
      </c>
      <c r="H38" s="784">
        <v>64</v>
      </c>
      <c r="I38" s="784" t="s">
        <v>3196</v>
      </c>
      <c r="J38" s="784">
        <v>100154</v>
      </c>
      <c r="K38" s="784" t="s">
        <v>25</v>
      </c>
      <c r="L38" s="60">
        <v>11.36</v>
      </c>
      <c r="M38" s="783">
        <v>2.3287</v>
      </c>
      <c r="N38" s="783">
        <v>26.45</v>
      </c>
      <c r="P38" s="783">
        <v>33.71</v>
      </c>
      <c r="S38" s="784" t="s">
        <v>3197</v>
      </c>
      <c r="T38" s="784" t="s">
        <v>24</v>
      </c>
      <c r="U38" s="784">
        <v>64</v>
      </c>
      <c r="V38" s="784" t="s">
        <v>3196</v>
      </c>
      <c r="W38" s="204">
        <v>62.87</v>
      </c>
    </row>
    <row r="39" spans="1:23" x14ac:dyDescent="0.3">
      <c r="A39" s="10" t="s">
        <v>3074</v>
      </c>
      <c r="B39" s="10" t="s">
        <v>3198</v>
      </c>
      <c r="C39" s="10" t="s">
        <v>23</v>
      </c>
      <c r="D39" s="784" t="s">
        <v>3199</v>
      </c>
      <c r="E39" s="784" t="s">
        <v>24</v>
      </c>
      <c r="F39" s="784">
        <v>30</v>
      </c>
      <c r="G39" s="784">
        <v>31.3</v>
      </c>
      <c r="H39" s="784">
        <v>64</v>
      </c>
      <c r="I39" s="784" t="s">
        <v>3196</v>
      </c>
      <c r="J39" s="784">
        <v>100154</v>
      </c>
      <c r="K39" s="784" t="s">
        <v>25</v>
      </c>
      <c r="L39" s="60">
        <v>11.36</v>
      </c>
      <c r="M39" s="783">
        <v>2.3287</v>
      </c>
      <c r="N39" s="783">
        <v>26.45</v>
      </c>
      <c r="P39" s="783">
        <v>34.54</v>
      </c>
      <c r="S39" s="784" t="s">
        <v>3200</v>
      </c>
      <c r="T39" s="784" t="s">
        <v>24</v>
      </c>
      <c r="U39" s="784">
        <v>64</v>
      </c>
      <c r="V39" s="784" t="s">
        <v>3196</v>
      </c>
      <c r="W39" s="204">
        <v>63.33</v>
      </c>
    </row>
    <row r="40" spans="1:23" x14ac:dyDescent="0.3">
      <c r="A40" s="10" t="s">
        <v>3074</v>
      </c>
      <c r="B40" s="10" t="s">
        <v>3201</v>
      </c>
      <c r="C40" s="10" t="s">
        <v>23</v>
      </c>
      <c r="D40" s="784" t="s">
        <v>3202</v>
      </c>
      <c r="E40" s="784" t="s">
        <v>24</v>
      </c>
      <c r="F40" s="784">
        <v>30</v>
      </c>
      <c r="G40" s="784">
        <v>31.56</v>
      </c>
      <c r="H40" s="784">
        <v>192</v>
      </c>
      <c r="I40" s="784" t="s">
        <v>3090</v>
      </c>
      <c r="J40" s="784">
        <v>100154</v>
      </c>
      <c r="K40" s="784" t="s">
        <v>25</v>
      </c>
      <c r="L40" s="60">
        <v>38.11</v>
      </c>
      <c r="M40" s="783">
        <v>2.3287</v>
      </c>
      <c r="N40" s="783">
        <v>88.75</v>
      </c>
      <c r="P40" s="783">
        <v>33.1</v>
      </c>
      <c r="S40" s="784" t="s">
        <v>3203</v>
      </c>
      <c r="T40" s="784" t="s">
        <v>24</v>
      </c>
      <c r="U40" s="784">
        <v>192</v>
      </c>
      <c r="V40" s="784" t="s">
        <v>3090</v>
      </c>
      <c r="W40" s="204">
        <v>102.27</v>
      </c>
    </row>
    <row r="41" spans="1:23" x14ac:dyDescent="0.3">
      <c r="A41" s="10" t="s">
        <v>3074</v>
      </c>
      <c r="B41" s="10" t="s">
        <v>3204</v>
      </c>
      <c r="C41" s="10" t="s">
        <v>23</v>
      </c>
      <c r="D41" s="784" t="s">
        <v>3205</v>
      </c>
      <c r="E41" s="784" t="s">
        <v>24</v>
      </c>
      <c r="F41" s="784">
        <v>30</v>
      </c>
      <c r="G41" s="784">
        <v>31.5</v>
      </c>
      <c r="H41" s="784">
        <v>226</v>
      </c>
      <c r="I41" s="784" t="s">
        <v>3206</v>
      </c>
      <c r="J41" s="784">
        <v>100154</v>
      </c>
      <c r="K41" s="784" t="s">
        <v>25</v>
      </c>
      <c r="L41" s="60">
        <v>27.98</v>
      </c>
      <c r="M41" s="783">
        <v>2.3287</v>
      </c>
      <c r="N41" s="783">
        <v>65.16</v>
      </c>
      <c r="P41" s="783">
        <v>31.09</v>
      </c>
      <c r="S41" s="784" t="s">
        <v>3207</v>
      </c>
      <c r="T41" s="784" t="s">
        <v>24</v>
      </c>
      <c r="U41" s="784">
        <v>226</v>
      </c>
      <c r="V41" s="784" t="s">
        <v>3206</v>
      </c>
      <c r="W41" s="204">
        <v>89.42</v>
      </c>
    </row>
    <row r="42" spans="1:23" x14ac:dyDescent="0.3">
      <c r="A42" s="10" t="s">
        <v>3074</v>
      </c>
      <c r="B42" s="10" t="s">
        <v>3208</v>
      </c>
      <c r="C42" s="10" t="s">
        <v>23</v>
      </c>
      <c r="D42" s="784" t="s">
        <v>3209</v>
      </c>
      <c r="E42" s="784" t="s">
        <v>24</v>
      </c>
      <c r="F42" s="784">
        <v>30</v>
      </c>
      <c r="G42" s="784">
        <v>31.5</v>
      </c>
      <c r="H42" s="784">
        <v>150</v>
      </c>
      <c r="I42" s="784" t="s">
        <v>3210</v>
      </c>
      <c r="J42" s="784">
        <v>100154</v>
      </c>
      <c r="K42" s="784" t="s">
        <v>25</v>
      </c>
      <c r="L42" s="60">
        <v>23.12</v>
      </c>
      <c r="M42" s="783">
        <v>2.3287</v>
      </c>
      <c r="N42" s="783">
        <v>53.84</v>
      </c>
      <c r="P42" s="783">
        <v>31.62</v>
      </c>
      <c r="S42" s="784" t="s">
        <v>3211</v>
      </c>
      <c r="T42" s="784" t="s">
        <v>24</v>
      </c>
      <c r="U42" s="784">
        <v>150</v>
      </c>
      <c r="V42" s="784" t="s">
        <v>3210</v>
      </c>
      <c r="W42" s="204">
        <v>83.6</v>
      </c>
    </row>
    <row r="43" spans="1:23" x14ac:dyDescent="0.3">
      <c r="A43" s="10" t="s">
        <v>3074</v>
      </c>
      <c r="B43" s="10" t="s">
        <v>3212</v>
      </c>
      <c r="C43" s="10" t="s">
        <v>23</v>
      </c>
      <c r="D43" s="784" t="s">
        <v>3213</v>
      </c>
      <c r="E43" s="784" t="s">
        <v>24</v>
      </c>
      <c r="F43" s="784">
        <v>30</v>
      </c>
      <c r="G43" s="784">
        <v>31.5</v>
      </c>
      <c r="H43" s="784">
        <v>172</v>
      </c>
      <c r="I43" s="784" t="s">
        <v>3214</v>
      </c>
      <c r="J43" s="784">
        <v>100154</v>
      </c>
      <c r="K43" s="784" t="s">
        <v>25</v>
      </c>
      <c r="L43" s="60">
        <v>25.38</v>
      </c>
      <c r="M43" s="783">
        <v>2.3287</v>
      </c>
      <c r="N43" s="783">
        <v>59.1</v>
      </c>
      <c r="P43" s="783">
        <v>30.85</v>
      </c>
      <c r="S43" s="784" t="s">
        <v>3215</v>
      </c>
      <c r="T43" s="784" t="s">
        <v>24</v>
      </c>
      <c r="U43" s="784">
        <v>172</v>
      </c>
      <c r="V43" s="784" t="s">
        <v>3214</v>
      </c>
      <c r="W43" s="204">
        <v>87.24</v>
      </c>
    </row>
    <row r="44" spans="1:23" x14ac:dyDescent="0.3">
      <c r="A44" s="10" t="s">
        <v>3074</v>
      </c>
      <c r="B44" s="10" t="s">
        <v>3216</v>
      </c>
      <c r="C44" s="10" t="s">
        <v>1308</v>
      </c>
      <c r="D44" s="784" t="s">
        <v>3217</v>
      </c>
      <c r="E44" s="784" t="s">
        <v>24</v>
      </c>
      <c r="F44" s="784">
        <v>30</v>
      </c>
      <c r="G44" s="784">
        <v>31.5</v>
      </c>
      <c r="H44" s="784">
        <v>366</v>
      </c>
      <c r="I44" s="784" t="s">
        <v>3218</v>
      </c>
      <c r="J44" s="784">
        <v>100193</v>
      </c>
      <c r="K44" s="784" t="s">
        <v>3086</v>
      </c>
      <c r="L44" s="60">
        <v>24.34</v>
      </c>
      <c r="M44" s="783">
        <v>1.3079000000000001</v>
      </c>
      <c r="N44" s="783">
        <v>31.83</v>
      </c>
      <c r="P44" s="783">
        <v>30.46</v>
      </c>
      <c r="S44" s="784" t="s">
        <v>3219</v>
      </c>
      <c r="T44" s="784" t="s">
        <v>24</v>
      </c>
      <c r="U44" s="784">
        <v>366</v>
      </c>
      <c r="V44" s="784" t="s">
        <v>3218</v>
      </c>
      <c r="W44" s="204">
        <v>68.3</v>
      </c>
    </row>
    <row r="45" spans="1:23" x14ac:dyDescent="0.3">
      <c r="A45" s="10" t="s">
        <v>3074</v>
      </c>
      <c r="B45" s="10" t="s">
        <v>3220</v>
      </c>
      <c r="C45" s="10" t="s">
        <v>23</v>
      </c>
      <c r="D45" s="784" t="s">
        <v>3221</v>
      </c>
      <c r="E45" s="784" t="s">
        <v>24</v>
      </c>
      <c r="F45" s="784">
        <v>30</v>
      </c>
      <c r="G45" s="784">
        <v>31.51</v>
      </c>
      <c r="H45" s="784">
        <v>195</v>
      </c>
      <c r="I45" s="784" t="s">
        <v>3222</v>
      </c>
      <c r="J45" s="784">
        <v>100154</v>
      </c>
      <c r="K45" s="784" t="s">
        <v>25</v>
      </c>
      <c r="L45" s="60">
        <v>23.36</v>
      </c>
      <c r="M45" s="783">
        <v>2.3287</v>
      </c>
      <c r="N45" s="783">
        <v>54.4</v>
      </c>
      <c r="P45" s="783">
        <v>42.59</v>
      </c>
      <c r="S45" s="784" t="s">
        <v>3223</v>
      </c>
      <c r="T45" s="784" t="s">
        <v>24</v>
      </c>
      <c r="U45" s="784">
        <v>195</v>
      </c>
      <c r="V45" s="784" t="s">
        <v>3222</v>
      </c>
      <c r="W45" s="204">
        <v>89.44</v>
      </c>
    </row>
    <row r="46" spans="1:23" x14ac:dyDescent="0.3">
      <c r="A46" s="10" t="s">
        <v>3074</v>
      </c>
      <c r="B46" s="10" t="s">
        <v>3224</v>
      </c>
      <c r="C46" s="10" t="s">
        <v>1308</v>
      </c>
      <c r="D46" s="784" t="s">
        <v>3225</v>
      </c>
      <c r="E46" s="784" t="s">
        <v>24</v>
      </c>
      <c r="F46" s="784">
        <v>30</v>
      </c>
      <c r="G46" s="784">
        <v>31.5</v>
      </c>
      <c r="H46" s="784">
        <v>384</v>
      </c>
      <c r="I46" s="784" t="s">
        <v>3226</v>
      </c>
      <c r="J46" s="784">
        <v>100193</v>
      </c>
      <c r="K46" s="784" t="s">
        <v>3086</v>
      </c>
      <c r="L46" s="60">
        <v>35.64</v>
      </c>
      <c r="M46" s="783">
        <v>1.3079000000000001</v>
      </c>
      <c r="N46" s="783">
        <v>46.61</v>
      </c>
      <c r="P46" s="783">
        <v>27.28</v>
      </c>
      <c r="S46" s="784" t="s">
        <v>3227</v>
      </c>
      <c r="T46" s="784" t="s">
        <v>24</v>
      </c>
      <c r="U46" s="784">
        <v>384</v>
      </c>
      <c r="V46" s="784" t="s">
        <v>3226</v>
      </c>
      <c r="W46" s="204">
        <v>74.53</v>
      </c>
    </row>
    <row r="47" spans="1:23" x14ac:dyDescent="0.3">
      <c r="A47" s="10" t="s">
        <v>3074</v>
      </c>
      <c r="B47" s="10" t="s">
        <v>3228</v>
      </c>
      <c r="C47" s="10" t="s">
        <v>1308</v>
      </c>
      <c r="D47" s="784" t="s">
        <v>3229</v>
      </c>
      <c r="E47" s="784" t="s">
        <v>24</v>
      </c>
      <c r="F47" s="784">
        <v>30</v>
      </c>
      <c r="G47" s="784">
        <v>31.5</v>
      </c>
      <c r="H47" s="784">
        <v>360</v>
      </c>
      <c r="I47" s="784" t="s">
        <v>3230</v>
      </c>
      <c r="J47" s="784">
        <v>100193</v>
      </c>
      <c r="K47" s="784" t="s">
        <v>3086</v>
      </c>
      <c r="L47" s="60">
        <v>26.69</v>
      </c>
      <c r="M47" s="783">
        <v>1.3079000000000001</v>
      </c>
      <c r="N47" s="783">
        <v>34.909999999999997</v>
      </c>
      <c r="P47" s="783">
        <v>35.619999999999997</v>
      </c>
      <c r="S47" s="784" t="s">
        <v>3231</v>
      </c>
      <c r="T47" s="784" t="s">
        <v>24</v>
      </c>
      <c r="U47" s="784">
        <v>360</v>
      </c>
      <c r="V47" s="784" t="s">
        <v>3230</v>
      </c>
      <c r="W47" s="204">
        <v>67.09</v>
      </c>
    </row>
    <row r="48" spans="1:23" x14ac:dyDescent="0.3">
      <c r="A48" s="10" t="s">
        <v>3074</v>
      </c>
      <c r="B48" s="10" t="s">
        <v>3232</v>
      </c>
      <c r="C48" s="10" t="s">
        <v>1308</v>
      </c>
      <c r="D48" s="784" t="s">
        <v>3233</v>
      </c>
      <c r="E48" s="784" t="s">
        <v>24</v>
      </c>
      <c r="F48" s="784">
        <v>30</v>
      </c>
      <c r="G48" s="784">
        <v>31.5</v>
      </c>
      <c r="H48" s="784">
        <v>352</v>
      </c>
      <c r="I48" s="784" t="s">
        <v>3234</v>
      </c>
      <c r="J48" s="784">
        <v>100193</v>
      </c>
      <c r="K48" s="784" t="s">
        <v>3086</v>
      </c>
      <c r="L48" s="60">
        <v>27.09</v>
      </c>
      <c r="M48" s="783">
        <v>1.3079000000000001</v>
      </c>
      <c r="N48" s="783">
        <v>35.43</v>
      </c>
      <c r="P48" s="783">
        <v>37.299999999999997</v>
      </c>
      <c r="S48" s="784" t="s">
        <v>3235</v>
      </c>
      <c r="T48" s="784" t="s">
        <v>24</v>
      </c>
      <c r="U48" s="784">
        <v>352</v>
      </c>
      <c r="V48" s="784" t="s">
        <v>3234</v>
      </c>
      <c r="W48" s="204">
        <v>68.56</v>
      </c>
    </row>
    <row r="49" spans="1:23" x14ac:dyDescent="0.3">
      <c r="A49" s="10" t="s">
        <v>3074</v>
      </c>
      <c r="B49" s="10" t="s">
        <v>3236</v>
      </c>
      <c r="C49" s="10" t="s">
        <v>23</v>
      </c>
      <c r="D49" s="784" t="s">
        <v>3237</v>
      </c>
      <c r="E49" s="784" t="s">
        <v>24</v>
      </c>
      <c r="F49" s="784">
        <v>30.63</v>
      </c>
      <c r="G49" s="784">
        <v>32.43</v>
      </c>
      <c r="H49" s="784">
        <v>196</v>
      </c>
      <c r="I49" s="784" t="s">
        <v>3090</v>
      </c>
      <c r="J49" s="784">
        <v>100154</v>
      </c>
      <c r="K49" s="784" t="s">
        <v>25</v>
      </c>
      <c r="L49" s="60">
        <v>25.76</v>
      </c>
      <c r="M49" s="783">
        <v>2.3287</v>
      </c>
      <c r="N49" s="783">
        <v>59.99</v>
      </c>
      <c r="P49" s="783">
        <v>31.23</v>
      </c>
      <c r="S49" s="784" t="s">
        <v>3238</v>
      </c>
      <c r="T49" s="784" t="s">
        <v>24</v>
      </c>
      <c r="U49" s="784">
        <v>196</v>
      </c>
      <c r="V49" s="784" t="s">
        <v>3090</v>
      </c>
      <c r="W49" s="204">
        <v>86.05</v>
      </c>
    </row>
    <row r="50" spans="1:23" x14ac:dyDescent="0.3">
      <c r="A50" s="10" t="s">
        <v>3074</v>
      </c>
      <c r="B50" s="10" t="s">
        <v>3236</v>
      </c>
      <c r="C50" s="10" t="s">
        <v>23</v>
      </c>
      <c r="D50" s="784" t="s">
        <v>3239</v>
      </c>
      <c r="E50" s="784" t="s">
        <v>24</v>
      </c>
      <c r="F50" s="784">
        <v>31.43</v>
      </c>
      <c r="G50" s="784">
        <v>33.229999999999997</v>
      </c>
      <c r="H50" s="784">
        <v>228</v>
      </c>
      <c r="I50" s="784" t="s">
        <v>3240</v>
      </c>
      <c r="J50" s="784">
        <v>100154</v>
      </c>
      <c r="K50" s="784" t="s">
        <v>25</v>
      </c>
      <c r="L50" s="60">
        <v>27.32</v>
      </c>
      <c r="M50" s="783">
        <v>2.3287</v>
      </c>
      <c r="N50" s="783">
        <v>63.62</v>
      </c>
      <c r="P50" s="783">
        <v>31.74</v>
      </c>
      <c r="S50" s="784" t="s">
        <v>3241</v>
      </c>
      <c r="T50" s="784" t="s">
        <v>24</v>
      </c>
      <c r="U50" s="784">
        <v>228</v>
      </c>
      <c r="V50" s="784" t="s">
        <v>3240</v>
      </c>
      <c r="W50" s="204">
        <v>88.58</v>
      </c>
    </row>
    <row r="51" spans="1:23" x14ac:dyDescent="0.3">
      <c r="A51" s="10" t="s">
        <v>3074</v>
      </c>
      <c r="B51" s="10" t="s">
        <v>3201</v>
      </c>
      <c r="C51" s="10" t="s">
        <v>23</v>
      </c>
      <c r="D51" s="784" t="s">
        <v>3242</v>
      </c>
      <c r="E51" s="784" t="s">
        <v>24</v>
      </c>
      <c r="F51" s="784">
        <v>30</v>
      </c>
      <c r="G51" s="784">
        <v>31.56</v>
      </c>
      <c r="H51" s="784">
        <v>195</v>
      </c>
      <c r="I51" s="784" t="s">
        <v>3243</v>
      </c>
      <c r="J51" s="784">
        <v>100154</v>
      </c>
      <c r="K51" s="784" t="s">
        <v>25</v>
      </c>
      <c r="L51" s="60">
        <v>37.299999999999997</v>
      </c>
      <c r="M51" s="783">
        <v>2.3287</v>
      </c>
      <c r="N51" s="783">
        <v>86.86</v>
      </c>
      <c r="P51" s="783">
        <v>32.17</v>
      </c>
      <c r="S51" s="784" t="s">
        <v>3244</v>
      </c>
      <c r="T51" s="784" t="s">
        <v>24</v>
      </c>
      <c r="U51" s="784">
        <v>195</v>
      </c>
      <c r="V51" s="784" t="s">
        <v>3243</v>
      </c>
      <c r="W51" s="204">
        <v>102.27</v>
      </c>
    </row>
    <row r="52" spans="1:23" x14ac:dyDescent="0.3">
      <c r="A52" s="10" t="s">
        <v>3074</v>
      </c>
      <c r="B52" s="10" t="s">
        <v>3245</v>
      </c>
      <c r="C52" s="10" t="s">
        <v>23</v>
      </c>
      <c r="D52" s="784" t="s">
        <v>3246</v>
      </c>
      <c r="E52" s="784" t="s">
        <v>24</v>
      </c>
      <c r="F52" s="784">
        <v>30</v>
      </c>
      <c r="G52" s="784">
        <v>31.5</v>
      </c>
      <c r="H52" s="784">
        <v>213</v>
      </c>
      <c r="I52" s="784" t="s">
        <v>3247</v>
      </c>
      <c r="J52" s="784">
        <v>100154</v>
      </c>
      <c r="K52" s="784" t="s">
        <v>25</v>
      </c>
      <c r="L52" s="60">
        <v>36.81</v>
      </c>
      <c r="M52" s="783">
        <v>2.3287</v>
      </c>
      <c r="N52" s="783">
        <v>85.72</v>
      </c>
      <c r="P52" s="783">
        <v>40.39</v>
      </c>
      <c r="S52" s="784" t="s">
        <v>3248</v>
      </c>
      <c r="T52" s="784" t="s">
        <v>24</v>
      </c>
      <c r="U52" s="784">
        <v>213</v>
      </c>
      <c r="V52" s="784" t="s">
        <v>3247</v>
      </c>
      <c r="W52" s="204">
        <v>105.89</v>
      </c>
    </row>
    <row r="53" spans="1:23" x14ac:dyDescent="0.3">
      <c r="A53" s="10" t="s">
        <v>3074</v>
      </c>
      <c r="B53" s="10" t="s">
        <v>3249</v>
      </c>
      <c r="C53" s="10" t="s">
        <v>1308</v>
      </c>
      <c r="D53" s="784" t="s">
        <v>3250</v>
      </c>
      <c r="E53" s="784" t="s">
        <v>24</v>
      </c>
      <c r="F53" s="784">
        <v>30</v>
      </c>
      <c r="G53" s="784">
        <v>31.5</v>
      </c>
      <c r="H53" s="784">
        <v>360</v>
      </c>
      <c r="I53" s="784" t="s">
        <v>3230</v>
      </c>
      <c r="J53" s="784">
        <v>100193</v>
      </c>
      <c r="K53" s="784" t="s">
        <v>3086</v>
      </c>
      <c r="L53" s="60">
        <v>26.11</v>
      </c>
      <c r="M53" s="783">
        <v>2.3287</v>
      </c>
      <c r="N53" s="783">
        <v>34.15</v>
      </c>
      <c r="P53" s="783">
        <v>36.36</v>
      </c>
      <c r="S53" s="784" t="s">
        <v>3251</v>
      </c>
      <c r="T53" s="784" t="s">
        <v>24</v>
      </c>
      <c r="U53" s="784">
        <v>360</v>
      </c>
      <c r="V53" s="784" t="s">
        <v>3230</v>
      </c>
      <c r="W53" s="204">
        <v>68.92</v>
      </c>
    </row>
    <row r="54" spans="1:23" x14ac:dyDescent="0.3">
      <c r="A54" s="10" t="s">
        <v>3074</v>
      </c>
      <c r="B54" s="10" t="s">
        <v>3252</v>
      </c>
      <c r="C54" s="10" t="s">
        <v>23</v>
      </c>
      <c r="D54" s="784" t="s">
        <v>3253</v>
      </c>
      <c r="E54" s="784" t="s">
        <v>24</v>
      </c>
      <c r="F54" s="784">
        <v>30</v>
      </c>
      <c r="G54" s="784">
        <v>31.5</v>
      </c>
      <c r="H54" s="784">
        <v>195</v>
      </c>
      <c r="I54" s="784" t="s">
        <v>3243</v>
      </c>
      <c r="J54" s="784">
        <v>100154</v>
      </c>
      <c r="K54" s="784" t="s">
        <v>25</v>
      </c>
      <c r="L54" s="60">
        <v>35.71</v>
      </c>
      <c r="M54" s="783">
        <v>2.3287</v>
      </c>
      <c r="N54" s="783">
        <v>83.16</v>
      </c>
      <c r="P54" s="783">
        <v>34.68</v>
      </c>
      <c r="S54" s="784" t="s">
        <v>3254</v>
      </c>
      <c r="T54" s="784" t="s">
        <v>24</v>
      </c>
      <c r="U54" s="784">
        <v>195</v>
      </c>
      <c r="V54" s="784" t="s">
        <v>3243</v>
      </c>
      <c r="W54" s="204">
        <v>110.15</v>
      </c>
    </row>
    <row r="55" spans="1:23" x14ac:dyDescent="0.3">
      <c r="A55" s="10" t="s">
        <v>3074</v>
      </c>
      <c r="B55" s="10" t="s">
        <v>3255</v>
      </c>
      <c r="C55" s="10" t="s">
        <v>23</v>
      </c>
      <c r="D55" s="784" t="s">
        <v>3256</v>
      </c>
      <c r="E55" s="784" t="s">
        <v>24</v>
      </c>
      <c r="F55" s="784">
        <v>30</v>
      </c>
      <c r="G55" s="784">
        <v>31.56</v>
      </c>
      <c r="H55" s="784">
        <v>221</v>
      </c>
      <c r="I55" s="784" t="s">
        <v>3257</v>
      </c>
      <c r="J55" s="784">
        <v>100154</v>
      </c>
      <c r="K55" s="784" t="s">
        <v>25</v>
      </c>
      <c r="L55" s="60">
        <v>22.08</v>
      </c>
      <c r="M55" s="783">
        <v>2.3287</v>
      </c>
      <c r="N55" s="783">
        <v>51.42</v>
      </c>
      <c r="P55" s="783">
        <v>31.83</v>
      </c>
      <c r="S55" s="784" t="s">
        <v>3258</v>
      </c>
      <c r="T55" s="784" t="s">
        <v>24</v>
      </c>
      <c r="U55" s="784">
        <v>221</v>
      </c>
      <c r="V55" s="784" t="s">
        <v>3257</v>
      </c>
      <c r="W55" s="204">
        <v>81.09</v>
      </c>
    </row>
    <row r="56" spans="1:23" x14ac:dyDescent="0.3">
      <c r="A56" s="10" t="s">
        <v>3074</v>
      </c>
      <c r="B56" s="10" t="s">
        <v>3259</v>
      </c>
      <c r="C56" s="10" t="s">
        <v>23</v>
      </c>
      <c r="D56" s="784" t="s">
        <v>3260</v>
      </c>
      <c r="E56" s="784" t="s">
        <v>24</v>
      </c>
      <c r="F56" s="784">
        <v>30.375</v>
      </c>
      <c r="G56" s="784">
        <v>33.229999999999997</v>
      </c>
      <c r="H56" s="784">
        <v>216</v>
      </c>
      <c r="I56" s="784" t="s">
        <v>3247</v>
      </c>
      <c r="J56" s="784">
        <v>100154</v>
      </c>
      <c r="K56" s="784" t="s">
        <v>25</v>
      </c>
      <c r="L56" s="60">
        <v>30.38</v>
      </c>
      <c r="M56" s="783">
        <v>2.3287</v>
      </c>
      <c r="N56" s="783">
        <v>70.75</v>
      </c>
      <c r="P56" s="783">
        <v>29.09</v>
      </c>
      <c r="S56" s="784" t="s">
        <v>3261</v>
      </c>
      <c r="T56" s="784" t="s">
        <v>24</v>
      </c>
      <c r="U56" s="784">
        <v>216</v>
      </c>
      <c r="V56" s="784" t="s">
        <v>3247</v>
      </c>
      <c r="W56" s="204">
        <v>92.9</v>
      </c>
    </row>
    <row r="57" spans="1:23" x14ac:dyDescent="0.3">
      <c r="A57" s="10" t="s">
        <v>3074</v>
      </c>
      <c r="B57" s="10" t="s">
        <v>3262</v>
      </c>
      <c r="C57" s="10" t="s">
        <v>23</v>
      </c>
      <c r="D57" s="784" t="s">
        <v>3263</v>
      </c>
      <c r="E57" s="784" t="s">
        <v>24</v>
      </c>
      <c r="F57" s="784">
        <v>29.25</v>
      </c>
      <c r="G57" s="784">
        <v>30.2</v>
      </c>
      <c r="H57" s="784">
        <v>156</v>
      </c>
      <c r="I57" s="784" t="s">
        <v>2394</v>
      </c>
      <c r="J57" s="784">
        <v>100154</v>
      </c>
      <c r="K57" s="784" t="s">
        <v>25</v>
      </c>
      <c r="L57" s="60">
        <v>37.15</v>
      </c>
      <c r="M57" s="783">
        <v>2.3287</v>
      </c>
      <c r="N57" s="783">
        <v>86.51</v>
      </c>
      <c r="P57" s="783">
        <v>32.85</v>
      </c>
      <c r="S57" s="784" t="s">
        <v>3264</v>
      </c>
      <c r="T57" s="784" t="s">
        <v>24</v>
      </c>
      <c r="U57" s="784">
        <v>156</v>
      </c>
      <c r="V57" s="784" t="s">
        <v>2394</v>
      </c>
      <c r="W57" s="204">
        <v>102.94</v>
      </c>
    </row>
    <row r="58" spans="1:23" x14ac:dyDescent="0.3">
      <c r="A58" s="10" t="s">
        <v>3074</v>
      </c>
      <c r="B58" s="10" t="s">
        <v>3265</v>
      </c>
      <c r="C58" s="10" t="s">
        <v>1308</v>
      </c>
      <c r="D58" s="784" t="s">
        <v>3266</v>
      </c>
      <c r="E58" s="784" t="s">
        <v>24</v>
      </c>
      <c r="F58" s="784">
        <v>29.4</v>
      </c>
      <c r="G58" s="784">
        <v>30.5</v>
      </c>
      <c r="H58" s="784">
        <v>168</v>
      </c>
      <c r="I58" s="784" t="s">
        <v>3077</v>
      </c>
      <c r="J58" s="784">
        <v>100193</v>
      </c>
      <c r="K58" s="784" t="s">
        <v>3086</v>
      </c>
      <c r="L58" s="60">
        <v>24.22</v>
      </c>
      <c r="M58" s="783">
        <v>1.3079000000000001</v>
      </c>
      <c r="N58" s="783">
        <v>31.68</v>
      </c>
      <c r="P58" s="783">
        <v>41.72</v>
      </c>
      <c r="S58" s="784" t="s">
        <v>3267</v>
      </c>
      <c r="T58" s="784" t="s">
        <v>24</v>
      </c>
      <c r="U58" s="784">
        <v>168</v>
      </c>
      <c r="V58" s="784" t="s">
        <v>3077</v>
      </c>
      <c r="W58" s="204">
        <v>84.08</v>
      </c>
    </row>
    <row r="59" spans="1:23" x14ac:dyDescent="0.3">
      <c r="A59" s="10" t="s">
        <v>3074</v>
      </c>
      <c r="B59" s="10" t="s">
        <v>3268</v>
      </c>
      <c r="C59" s="10" t="s">
        <v>1308</v>
      </c>
      <c r="D59" s="784" t="s">
        <v>3269</v>
      </c>
      <c r="E59" s="784" t="s">
        <v>24</v>
      </c>
      <c r="F59" s="784">
        <v>28.89</v>
      </c>
      <c r="G59" s="784">
        <v>30.89</v>
      </c>
      <c r="H59" s="784">
        <v>137</v>
      </c>
      <c r="I59" s="784" t="s">
        <v>3270</v>
      </c>
      <c r="J59" s="784">
        <v>100193</v>
      </c>
      <c r="K59" s="784" t="s">
        <v>3086</v>
      </c>
      <c r="L59" s="60">
        <v>19.100000000000001</v>
      </c>
      <c r="M59" s="783">
        <v>1.3079000000000001</v>
      </c>
      <c r="N59" s="783">
        <v>24.98</v>
      </c>
      <c r="P59" s="783">
        <v>42.46</v>
      </c>
      <c r="S59" s="784" t="s">
        <v>3271</v>
      </c>
      <c r="T59" s="784" t="s">
        <v>24</v>
      </c>
      <c r="U59" s="784">
        <v>137</v>
      </c>
      <c r="V59" s="784" t="s">
        <v>3270</v>
      </c>
      <c r="W59" s="204">
        <v>79.8</v>
      </c>
    </row>
    <row r="60" spans="1:23" x14ac:dyDescent="0.3">
      <c r="A60" s="10" t="s">
        <v>3074</v>
      </c>
      <c r="B60" s="10" t="s">
        <v>3272</v>
      </c>
      <c r="C60" s="10" t="s">
        <v>23</v>
      </c>
      <c r="D60" s="784" t="s">
        <v>3273</v>
      </c>
      <c r="E60" s="784" t="s">
        <v>24</v>
      </c>
      <c r="F60" s="784">
        <v>28.89</v>
      </c>
      <c r="G60" s="784">
        <v>30.89</v>
      </c>
      <c r="H60" s="784">
        <v>137</v>
      </c>
      <c r="I60" s="784" t="s">
        <v>3270</v>
      </c>
      <c r="J60" s="784">
        <v>100154</v>
      </c>
      <c r="K60" s="784" t="s">
        <v>25</v>
      </c>
      <c r="L60" s="60">
        <v>19.100000000000001</v>
      </c>
      <c r="M60" s="783">
        <v>2.3287</v>
      </c>
      <c r="N60" s="783">
        <v>44.48</v>
      </c>
      <c r="P60" s="783">
        <v>42.73</v>
      </c>
      <c r="S60" s="784" t="s">
        <v>3274</v>
      </c>
      <c r="T60" s="784" t="s">
        <v>24</v>
      </c>
      <c r="U60" s="784">
        <v>137</v>
      </c>
      <c r="V60" s="784" t="s">
        <v>3270</v>
      </c>
      <c r="W60" s="204">
        <v>99.36</v>
      </c>
    </row>
    <row r="61" spans="1:23" x14ac:dyDescent="0.3">
      <c r="A61" s="10" t="s">
        <v>3074</v>
      </c>
      <c r="B61" s="10" t="s">
        <v>3275</v>
      </c>
      <c r="C61" s="10" t="s">
        <v>23</v>
      </c>
      <c r="D61" s="784" t="s">
        <v>3276</v>
      </c>
      <c r="E61" s="784" t="s">
        <v>24</v>
      </c>
      <c r="F61" s="784">
        <v>30</v>
      </c>
      <c r="G61" s="784">
        <v>31.3</v>
      </c>
      <c r="H61" s="784">
        <v>82</v>
      </c>
      <c r="I61" s="784" t="s">
        <v>3277</v>
      </c>
      <c r="J61" s="784">
        <v>100154</v>
      </c>
      <c r="K61" s="784" t="s">
        <v>25</v>
      </c>
      <c r="L61" s="60">
        <v>8.0399999999999991</v>
      </c>
      <c r="M61" s="783">
        <v>2.3287</v>
      </c>
      <c r="N61" s="783">
        <v>18.72</v>
      </c>
      <c r="P61" s="783">
        <v>32.24</v>
      </c>
      <c r="S61" s="784" t="s">
        <v>3278</v>
      </c>
      <c r="T61" s="784" t="s">
        <v>24</v>
      </c>
      <c r="U61" s="784">
        <v>82</v>
      </c>
      <c r="V61" s="784" t="s">
        <v>3277</v>
      </c>
      <c r="W61" s="204">
        <v>59.99</v>
      </c>
    </row>
    <row r="62" spans="1:23" x14ac:dyDescent="0.3">
      <c r="A62" s="10" t="s">
        <v>3074</v>
      </c>
      <c r="B62" s="10" t="s">
        <v>3279</v>
      </c>
      <c r="C62" s="10" t="s">
        <v>23</v>
      </c>
      <c r="D62" s="784" t="s">
        <v>3280</v>
      </c>
      <c r="E62" s="784" t="s">
        <v>24</v>
      </c>
      <c r="F62" s="784">
        <v>30</v>
      </c>
      <c r="G62" s="784">
        <v>31.5</v>
      </c>
      <c r="H62" s="784">
        <v>167</v>
      </c>
      <c r="I62" s="784" t="s">
        <v>3281</v>
      </c>
      <c r="J62" s="784">
        <v>100154</v>
      </c>
      <c r="K62" s="784" t="s">
        <v>25</v>
      </c>
      <c r="L62" s="60">
        <v>33.31</v>
      </c>
      <c r="M62" s="783">
        <v>2.3287</v>
      </c>
      <c r="N62" s="783">
        <v>77.569999999999993</v>
      </c>
      <c r="P62" s="783">
        <v>58.5</v>
      </c>
      <c r="S62" s="784" t="s">
        <v>3282</v>
      </c>
      <c r="T62" s="784" t="s">
        <v>24</v>
      </c>
      <c r="U62" s="784">
        <v>167</v>
      </c>
      <c r="V62" s="784" t="s">
        <v>3281</v>
      </c>
      <c r="W62" s="204">
        <v>124.4</v>
      </c>
    </row>
    <row r="63" spans="1:23" x14ac:dyDescent="0.3">
      <c r="A63" s="10" t="s">
        <v>3074</v>
      </c>
      <c r="B63" s="10" t="s">
        <v>3283</v>
      </c>
      <c r="C63" s="10" t="s">
        <v>23</v>
      </c>
      <c r="D63" s="784" t="s">
        <v>3284</v>
      </c>
      <c r="E63" s="784" t="s">
        <v>24</v>
      </c>
      <c r="F63" s="784">
        <v>30</v>
      </c>
      <c r="G63" s="784">
        <v>31.56</v>
      </c>
      <c r="H63" s="784">
        <v>172</v>
      </c>
      <c r="I63" s="784" t="s">
        <v>3285</v>
      </c>
      <c r="J63" s="784">
        <v>100154</v>
      </c>
      <c r="K63" s="784" t="s">
        <v>25</v>
      </c>
      <c r="L63" s="60">
        <v>30.19</v>
      </c>
      <c r="M63" s="783">
        <v>2.3287</v>
      </c>
      <c r="N63" s="783">
        <v>70.3</v>
      </c>
      <c r="P63" s="783">
        <v>25.12</v>
      </c>
      <c r="S63" s="784" t="s">
        <v>3286</v>
      </c>
      <c r="T63" s="784" t="s">
        <v>24</v>
      </c>
      <c r="U63" s="784">
        <v>172</v>
      </c>
      <c r="V63" s="784" t="s">
        <v>3285</v>
      </c>
      <c r="W63" s="204">
        <v>89.9</v>
      </c>
    </row>
    <row r="64" spans="1:23" x14ac:dyDescent="0.3">
      <c r="A64" s="10" t="s">
        <v>3074</v>
      </c>
      <c r="B64" s="10" t="s">
        <v>3287</v>
      </c>
      <c r="C64" s="10" t="s">
        <v>23</v>
      </c>
      <c r="D64" s="784" t="s">
        <v>3288</v>
      </c>
      <c r="E64" s="784" t="s">
        <v>24</v>
      </c>
      <c r="F64" s="784">
        <v>30</v>
      </c>
      <c r="G64" s="784">
        <v>31.56</v>
      </c>
      <c r="H64" s="784">
        <v>196</v>
      </c>
      <c r="I64" s="784" t="s">
        <v>3289</v>
      </c>
      <c r="J64" s="784">
        <v>100154</v>
      </c>
      <c r="K64" s="784" t="s">
        <v>25</v>
      </c>
      <c r="L64" s="60">
        <v>27.36</v>
      </c>
      <c r="M64" s="783">
        <v>2.3287</v>
      </c>
      <c r="N64" s="783">
        <v>63.71</v>
      </c>
      <c r="P64" s="783">
        <v>31.09</v>
      </c>
      <c r="S64" s="784" t="s">
        <v>3290</v>
      </c>
      <c r="T64" s="784" t="s">
        <v>24</v>
      </c>
      <c r="U64" s="784">
        <v>196</v>
      </c>
      <c r="V64" s="784" t="s">
        <v>3289</v>
      </c>
      <c r="W64" s="204">
        <v>83.02</v>
      </c>
    </row>
    <row r="65" spans="1:25" x14ac:dyDescent="0.3">
      <c r="A65" s="10" t="s">
        <v>3074</v>
      </c>
      <c r="B65" s="10" t="s">
        <v>3291</v>
      </c>
      <c r="C65" s="10" t="s">
        <v>23</v>
      </c>
      <c r="D65" s="784" t="s">
        <v>3292</v>
      </c>
      <c r="E65" s="784" t="s">
        <v>24</v>
      </c>
      <c r="F65" s="784">
        <v>30</v>
      </c>
      <c r="G65" s="784">
        <v>31.5</v>
      </c>
      <c r="H65" s="784">
        <v>146</v>
      </c>
      <c r="I65" s="784" t="s">
        <v>3293</v>
      </c>
      <c r="J65" s="784">
        <v>100156</v>
      </c>
      <c r="K65" s="784" t="s">
        <v>3294</v>
      </c>
      <c r="L65" s="60">
        <v>35</v>
      </c>
      <c r="M65" s="783">
        <v>3.5032999999999999</v>
      </c>
      <c r="N65" s="783">
        <v>122.6155</v>
      </c>
      <c r="P65" s="783">
        <v>55.58</v>
      </c>
      <c r="S65" s="784" t="s">
        <v>81</v>
      </c>
      <c r="T65" s="784" t="s">
        <v>81</v>
      </c>
      <c r="U65" s="784" t="s">
        <v>81</v>
      </c>
      <c r="V65" s="784" t="s">
        <v>81</v>
      </c>
      <c r="W65" s="784" t="s">
        <v>81</v>
      </c>
      <c r="X65" s="784" t="s">
        <v>81</v>
      </c>
      <c r="Y65" s="784" t="s">
        <v>81</v>
      </c>
    </row>
  </sheetData>
  <protectedRanges>
    <protectedRange password="8F60" sqref="Z6" name="Calculations_40"/>
  </protectedRanges>
  <autoFilter ref="A6:AA6" xr:uid="{FABC0821-297C-4E2D-81B9-76090644F3ED}"/>
  <mergeCells count="1">
    <mergeCell ref="P5:Q5"/>
  </mergeCells>
  <conditionalFormatting sqref="D1:D6">
    <cfRule type="duplicateValues" dxfId="27" priority="2"/>
  </conditionalFormatting>
  <conditionalFormatting sqref="T6">
    <cfRule type="duplicateValues" dxfId="26" priority="1"/>
  </conditionalFormatting>
  <conditionalFormatting sqref="E1:E6">
    <cfRule type="duplicateValues" dxfId="25" priority="3"/>
  </conditionalFormatting>
  <conditionalFormatting sqref="T1:T5 S1:S6">
    <cfRule type="duplicateValues" dxfId="24" priority="4"/>
  </conditionalFormatting>
  <pageMargins left="0.7" right="0.7" top="0.75" bottom="0.75" header="0.3" footer="0.3"/>
  <legacy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tabColor rgb="FF00B050"/>
  </sheetPr>
  <dimension ref="A1:T54"/>
  <sheetViews>
    <sheetView workbookViewId="0">
      <pane xSplit="3" ySplit="6" topLeftCell="K43" activePane="bottomRight" state="frozen"/>
      <selection activeCell="S16" sqref="S16"/>
      <selection pane="topRight" activeCell="S16" sqref="S16"/>
      <selection pane="bottomLeft" activeCell="S16" sqref="S16"/>
      <selection pane="bottomRight" activeCell="C14" sqref="C14"/>
    </sheetView>
  </sheetViews>
  <sheetFormatPr defaultColWidth="9.33203125" defaultRowHeight="13.8" x14ac:dyDescent="0.3"/>
  <cols>
    <col min="1" max="1" width="9.5546875" style="10" bestFit="1" customWidth="1"/>
    <col min="2" max="2" width="41.88671875" style="10" customWidth="1"/>
    <col min="3" max="3" width="15.5546875" style="10" customWidth="1"/>
    <col min="4" max="4" width="10.33203125" style="784" bestFit="1" customWidth="1"/>
    <col min="5" max="6" width="10.33203125" style="784" hidden="1" customWidth="1"/>
    <col min="7" max="7" width="8.44140625" style="784" hidden="1" customWidth="1"/>
    <col min="8" max="8" width="7.44140625" style="784" hidden="1" customWidth="1"/>
    <col min="9" max="9" width="0" style="784" hidden="1" customWidth="1"/>
    <col min="10" max="10" width="22" style="784" hidden="1" customWidth="1"/>
    <col min="11" max="11" width="20.6640625" style="784" customWidth="1"/>
    <col min="12" max="12" width="21.6640625" style="784" customWidth="1"/>
    <col min="13" max="13" width="20.6640625" style="784" customWidth="1"/>
    <col min="14" max="14" width="10.33203125" style="58" bestFit="1" customWidth="1"/>
    <col min="15" max="15" width="8.5546875" style="783" bestFit="1" customWidth="1"/>
    <col min="16" max="16" width="10" style="783" customWidth="1"/>
    <col min="17" max="17" width="5.6640625" style="59" customWidth="1"/>
    <col min="18" max="18" width="16" style="783" bestFit="1" customWidth="1"/>
    <col min="19" max="19" width="15.6640625" style="783" bestFit="1" customWidth="1"/>
    <col min="20" max="20" width="6.5546875" style="784"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785"/>
      <c r="F2" s="786"/>
      <c r="G2" s="786"/>
      <c r="H2" s="786"/>
      <c r="I2" s="786"/>
      <c r="J2" s="786"/>
      <c r="K2" s="786"/>
      <c r="L2" s="842"/>
      <c r="M2" s="786"/>
      <c r="N2" s="35"/>
      <c r="O2" s="36"/>
      <c r="P2" s="36"/>
      <c r="Q2" s="37"/>
      <c r="R2" s="38"/>
      <c r="S2" s="39"/>
      <c r="T2" s="40"/>
    </row>
    <row r="3" spans="1:20" s="3" customFormat="1" x14ac:dyDescent="0.3">
      <c r="A3" s="4"/>
      <c r="B3" s="6" t="s">
        <v>0</v>
      </c>
      <c r="C3" s="6"/>
      <c r="D3" s="6"/>
      <c r="E3" s="41"/>
      <c r="F3" s="42"/>
      <c r="G3" s="42"/>
      <c r="H3" s="42"/>
      <c r="I3" s="786"/>
      <c r="J3" s="42"/>
      <c r="K3" s="786"/>
      <c r="L3" s="8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29</v>
      </c>
      <c r="L6" s="16" t="s">
        <v>30</v>
      </c>
      <c r="M6" s="15" t="s">
        <v>31</v>
      </c>
      <c r="N6" s="24" t="s">
        <v>28</v>
      </c>
      <c r="O6" s="20" t="s">
        <v>12</v>
      </c>
      <c r="P6" s="20" t="s">
        <v>13</v>
      </c>
      <c r="Q6" s="19"/>
      <c r="R6" s="20" t="s">
        <v>16</v>
      </c>
      <c r="S6" s="22" t="s">
        <v>17</v>
      </c>
      <c r="T6" s="15" t="s">
        <v>7</v>
      </c>
    </row>
    <row r="7" spans="1:20" x14ac:dyDescent="0.3">
      <c r="A7" s="784" t="s">
        <v>3074</v>
      </c>
      <c r="B7" s="10" t="s">
        <v>3295</v>
      </c>
      <c r="C7" s="784">
        <v>5051</v>
      </c>
      <c r="D7" s="784" t="s">
        <v>24</v>
      </c>
      <c r="E7" s="784">
        <v>30</v>
      </c>
      <c r="F7" s="784">
        <v>31.5</v>
      </c>
      <c r="G7" s="784">
        <v>168</v>
      </c>
      <c r="H7" s="784" t="s">
        <v>3296</v>
      </c>
      <c r="I7" s="784">
        <v>100883</v>
      </c>
      <c r="J7" s="784" t="s">
        <v>3297</v>
      </c>
      <c r="K7" s="783">
        <v>73.989999999999995</v>
      </c>
      <c r="L7" s="783"/>
      <c r="M7" s="783"/>
      <c r="N7" s="58">
        <v>19.920000000000002</v>
      </c>
      <c r="O7" s="783">
        <v>1.6457999999999999</v>
      </c>
      <c r="P7" s="783">
        <v>32.784336000000003</v>
      </c>
      <c r="R7" s="783">
        <v>32.784336000000003</v>
      </c>
      <c r="S7" s="783">
        <v>0</v>
      </c>
    </row>
    <row r="8" spans="1:20" x14ac:dyDescent="0.3">
      <c r="A8" s="784" t="s">
        <v>3074</v>
      </c>
      <c r="B8" s="10" t="s">
        <v>3298</v>
      </c>
      <c r="C8" s="784">
        <v>5052</v>
      </c>
      <c r="D8" s="784" t="s">
        <v>24</v>
      </c>
      <c r="E8" s="784">
        <v>30</v>
      </c>
      <c r="F8" s="784">
        <v>31.5</v>
      </c>
      <c r="G8" s="784">
        <v>185</v>
      </c>
      <c r="H8" s="784" t="s">
        <v>3081</v>
      </c>
      <c r="I8" s="784">
        <v>100883</v>
      </c>
      <c r="J8" s="784" t="s">
        <v>3297</v>
      </c>
      <c r="K8" s="783">
        <v>90.4</v>
      </c>
      <c r="L8" s="783"/>
      <c r="M8" s="783"/>
      <c r="N8" s="58">
        <v>23.4</v>
      </c>
      <c r="O8" s="783">
        <v>1.6457999999999999</v>
      </c>
      <c r="P8" s="783">
        <v>38.511719999999997</v>
      </c>
      <c r="R8" s="783">
        <v>38.511719999999997</v>
      </c>
      <c r="S8" s="783">
        <v>0</v>
      </c>
    </row>
    <row r="9" spans="1:20" x14ac:dyDescent="0.3">
      <c r="A9" s="784" t="s">
        <v>3074</v>
      </c>
      <c r="B9" s="10" t="s">
        <v>3299</v>
      </c>
      <c r="C9" s="784">
        <v>5090</v>
      </c>
      <c r="D9" s="784" t="s">
        <v>24</v>
      </c>
      <c r="E9" s="784">
        <v>30</v>
      </c>
      <c r="F9" s="784">
        <v>31.44</v>
      </c>
      <c r="G9" s="784">
        <v>119</v>
      </c>
      <c r="H9" s="784" t="s">
        <v>3300</v>
      </c>
      <c r="I9" s="784">
        <v>100883</v>
      </c>
      <c r="J9" s="784" t="s">
        <v>3297</v>
      </c>
      <c r="K9" s="783">
        <v>80.7</v>
      </c>
      <c r="N9" s="58">
        <v>17.04</v>
      </c>
      <c r="O9" s="783">
        <v>1.6457999999999999</v>
      </c>
      <c r="P9" s="783">
        <v>28.044431999999997</v>
      </c>
      <c r="R9" s="783">
        <v>28.044431999999997</v>
      </c>
    </row>
    <row r="10" spans="1:20" x14ac:dyDescent="0.3">
      <c r="A10" s="784" t="s">
        <v>3074</v>
      </c>
      <c r="B10" s="10" t="s">
        <v>3301</v>
      </c>
      <c r="C10" s="784">
        <v>5091</v>
      </c>
      <c r="D10" s="784" t="s">
        <v>24</v>
      </c>
      <c r="E10" s="784">
        <v>30.15</v>
      </c>
      <c r="F10" s="784">
        <v>31.11</v>
      </c>
      <c r="G10" s="784">
        <v>120</v>
      </c>
      <c r="H10" s="784">
        <v>4.0199999999999996</v>
      </c>
      <c r="I10" s="784">
        <v>100883</v>
      </c>
      <c r="J10" s="784" t="s">
        <v>3297</v>
      </c>
      <c r="K10" s="783">
        <v>100.24</v>
      </c>
      <c r="N10" s="58">
        <v>18.84</v>
      </c>
      <c r="O10" s="783">
        <v>1.6457999999999999</v>
      </c>
      <c r="P10" s="783">
        <v>31.006871999999998</v>
      </c>
      <c r="R10" s="783">
        <v>31.006871999999998</v>
      </c>
    </row>
    <row r="11" spans="1:20" x14ac:dyDescent="0.3">
      <c r="A11" s="784" t="s">
        <v>3074</v>
      </c>
      <c r="B11" s="10" t="s">
        <v>3302</v>
      </c>
      <c r="C11" s="784">
        <v>5113</v>
      </c>
      <c r="D11" s="784" t="s">
        <v>24</v>
      </c>
      <c r="E11" s="784">
        <v>30</v>
      </c>
      <c r="F11" s="784">
        <v>31.3</v>
      </c>
      <c r="G11" s="784">
        <v>80</v>
      </c>
      <c r="H11" s="784" t="s">
        <v>3102</v>
      </c>
      <c r="I11" s="784">
        <v>100332</v>
      </c>
      <c r="J11" s="784" t="s">
        <v>3303</v>
      </c>
      <c r="K11" s="783">
        <v>42.79</v>
      </c>
      <c r="N11" s="58">
        <v>6</v>
      </c>
      <c r="O11" s="783">
        <v>0.46860000000000002</v>
      </c>
      <c r="P11" s="783">
        <v>2.8116000000000003</v>
      </c>
      <c r="R11" s="783">
        <v>2.8116000000000003</v>
      </c>
    </row>
    <row r="12" spans="1:20" x14ac:dyDescent="0.3">
      <c r="A12" s="784" t="s">
        <v>3074</v>
      </c>
      <c r="B12" s="10" t="s">
        <v>3304</v>
      </c>
      <c r="C12" s="784">
        <v>5114</v>
      </c>
      <c r="D12" s="784" t="s">
        <v>24</v>
      </c>
      <c r="E12" s="784">
        <v>30</v>
      </c>
      <c r="F12" s="784">
        <v>31.3</v>
      </c>
      <c r="G12" s="784">
        <v>80</v>
      </c>
      <c r="H12" s="784" t="s">
        <v>3102</v>
      </c>
      <c r="I12" s="784">
        <v>110242</v>
      </c>
      <c r="J12" s="784" t="s">
        <v>3305</v>
      </c>
      <c r="K12" s="783">
        <v>59.84</v>
      </c>
      <c r="N12" s="58">
        <v>5.12</v>
      </c>
      <c r="O12" s="783">
        <v>1.6368</v>
      </c>
      <c r="P12" s="783">
        <v>8.3804160000000003</v>
      </c>
      <c r="R12" s="783">
        <v>8.3804160000000003</v>
      </c>
    </row>
    <row r="13" spans="1:20" x14ac:dyDescent="0.3">
      <c r="A13" s="784" t="s">
        <v>3074</v>
      </c>
      <c r="B13" s="10" t="s">
        <v>3306</v>
      </c>
      <c r="C13" s="784">
        <v>5164</v>
      </c>
      <c r="D13" s="784" t="s">
        <v>24</v>
      </c>
      <c r="E13" s="784">
        <v>30</v>
      </c>
      <c r="F13" s="784">
        <v>31.3</v>
      </c>
      <c r="G13" s="784">
        <v>131</v>
      </c>
      <c r="H13" s="784" t="s">
        <v>3307</v>
      </c>
      <c r="I13" s="784">
        <v>110242</v>
      </c>
      <c r="J13" s="784" t="s">
        <v>3305</v>
      </c>
      <c r="K13" s="783">
        <v>62.7</v>
      </c>
      <c r="N13" s="58">
        <v>4.32</v>
      </c>
      <c r="O13" s="323">
        <v>1.6368</v>
      </c>
      <c r="P13" s="783">
        <v>7.0709760000000008</v>
      </c>
      <c r="R13" s="323">
        <v>7.0709760000000008</v>
      </c>
      <c r="S13" s="323"/>
    </row>
    <row r="14" spans="1:20" x14ac:dyDescent="0.3">
      <c r="A14" s="784" t="s">
        <v>3074</v>
      </c>
      <c r="B14" s="10" t="s">
        <v>3306</v>
      </c>
      <c r="C14" s="784">
        <v>5164</v>
      </c>
      <c r="D14" s="784" t="s">
        <v>24</v>
      </c>
      <c r="E14" s="784">
        <v>30</v>
      </c>
      <c r="F14" s="784">
        <v>31.3</v>
      </c>
      <c r="G14" s="784">
        <v>131</v>
      </c>
      <c r="H14" s="784" t="s">
        <v>3307</v>
      </c>
      <c r="I14" s="784">
        <v>100883</v>
      </c>
      <c r="J14" s="784" t="s">
        <v>3297</v>
      </c>
      <c r="K14" s="783">
        <v>62.7</v>
      </c>
      <c r="N14" s="58">
        <v>6</v>
      </c>
      <c r="O14" s="323">
        <v>1.6457999999999999</v>
      </c>
      <c r="P14" s="783">
        <v>9.8748000000000005</v>
      </c>
      <c r="R14" s="323">
        <v>9.8748000000000005</v>
      </c>
      <c r="S14" s="323"/>
    </row>
    <row r="15" spans="1:20" x14ac:dyDescent="0.3">
      <c r="A15" s="784" t="s">
        <v>3074</v>
      </c>
      <c r="B15" s="10" t="s">
        <v>3308</v>
      </c>
      <c r="C15" s="784">
        <v>5202</v>
      </c>
      <c r="D15" s="784" t="s">
        <v>24</v>
      </c>
      <c r="E15" s="784">
        <v>30</v>
      </c>
      <c r="F15" s="784">
        <v>31.3</v>
      </c>
      <c r="G15" s="784">
        <v>139</v>
      </c>
      <c r="H15" s="784" t="s">
        <v>3309</v>
      </c>
      <c r="I15" s="784">
        <v>100883</v>
      </c>
      <c r="J15" s="784" t="s">
        <v>3297</v>
      </c>
      <c r="K15" s="783">
        <v>72.239999999999995</v>
      </c>
      <c r="N15" s="58">
        <v>24.91</v>
      </c>
      <c r="O15" s="783">
        <v>1.6457999999999999</v>
      </c>
      <c r="P15" s="783">
        <v>40.996877999999995</v>
      </c>
      <c r="R15" s="783">
        <v>40.996877999999995</v>
      </c>
    </row>
    <row r="16" spans="1:20" x14ac:dyDescent="0.3">
      <c r="A16" s="784" t="s">
        <v>3074</v>
      </c>
      <c r="B16" s="10" t="s">
        <v>3310</v>
      </c>
      <c r="C16" s="784">
        <v>5221</v>
      </c>
      <c r="D16" s="784" t="s">
        <v>24</v>
      </c>
      <c r="E16" s="784">
        <v>30</v>
      </c>
      <c r="F16" s="784">
        <v>31.3</v>
      </c>
      <c r="G16" s="784">
        <v>134</v>
      </c>
      <c r="H16" s="784" t="s">
        <v>3311</v>
      </c>
      <c r="I16" s="784">
        <v>100883</v>
      </c>
      <c r="J16" s="784" t="s">
        <v>3297</v>
      </c>
      <c r="K16" s="783">
        <v>70.81</v>
      </c>
      <c r="N16" s="58">
        <v>24</v>
      </c>
      <c r="O16" s="783">
        <v>1.6457999999999999</v>
      </c>
      <c r="P16" s="783">
        <v>39.499200000000002</v>
      </c>
      <c r="R16" s="783">
        <v>39.499200000000002</v>
      </c>
    </row>
    <row r="17" spans="1:18" x14ac:dyDescent="0.3">
      <c r="A17" s="784" t="s">
        <v>3074</v>
      </c>
      <c r="B17" s="10" t="s">
        <v>3312</v>
      </c>
      <c r="C17" s="784">
        <v>5235</v>
      </c>
      <c r="D17" s="784" t="s">
        <v>24</v>
      </c>
      <c r="E17" s="784">
        <v>30</v>
      </c>
      <c r="F17" s="784">
        <v>31.3</v>
      </c>
      <c r="G17" s="784">
        <v>139</v>
      </c>
      <c r="H17" s="784" t="s">
        <v>3309</v>
      </c>
      <c r="I17" s="784">
        <v>100883</v>
      </c>
      <c r="J17" s="784" t="s">
        <v>3297</v>
      </c>
      <c r="K17" s="783">
        <v>61.9</v>
      </c>
      <c r="N17" s="58">
        <v>18.3</v>
      </c>
      <c r="O17" s="783">
        <v>1.6457999999999999</v>
      </c>
      <c r="P17" s="783">
        <v>30.11814</v>
      </c>
      <c r="R17" s="783">
        <v>30.11814</v>
      </c>
    </row>
    <row r="18" spans="1:18" x14ac:dyDescent="0.3">
      <c r="A18" s="784" t="s">
        <v>3074</v>
      </c>
      <c r="B18" s="10" t="s">
        <v>3312</v>
      </c>
      <c r="C18" s="784">
        <v>5254</v>
      </c>
      <c r="D18" s="784" t="s">
        <v>24</v>
      </c>
      <c r="E18" s="784">
        <v>32</v>
      </c>
      <c r="F18" s="784">
        <v>33.5</v>
      </c>
      <c r="G18" s="784">
        <v>157</v>
      </c>
      <c r="H18" s="784" t="s">
        <v>3313</v>
      </c>
      <c r="I18" s="784">
        <v>100883</v>
      </c>
      <c r="J18" s="784" t="s">
        <v>3297</v>
      </c>
      <c r="K18" s="783">
        <v>65.84</v>
      </c>
      <c r="N18" s="58">
        <v>19.329999999999998</v>
      </c>
      <c r="O18" s="783">
        <v>1.6457999999999999</v>
      </c>
      <c r="P18" s="783">
        <v>31.813313999999995</v>
      </c>
      <c r="R18" s="783">
        <v>31.813313999999995</v>
      </c>
    </row>
    <row r="19" spans="1:18" x14ac:dyDescent="0.3">
      <c r="A19" s="784" t="s">
        <v>3074</v>
      </c>
      <c r="B19" s="10" t="s">
        <v>3314</v>
      </c>
      <c r="C19" s="784">
        <v>5343</v>
      </c>
      <c r="D19" s="784" t="s">
        <v>24</v>
      </c>
      <c r="E19" s="784">
        <v>30</v>
      </c>
      <c r="F19" s="784">
        <v>31.3</v>
      </c>
      <c r="G19" s="784">
        <v>82</v>
      </c>
      <c r="H19" s="784" t="s">
        <v>3277</v>
      </c>
      <c r="I19" s="784">
        <v>100883</v>
      </c>
      <c r="J19" s="784" t="s">
        <v>3297</v>
      </c>
      <c r="K19" s="783">
        <v>50.23</v>
      </c>
      <c r="N19" s="58">
        <v>7.29</v>
      </c>
      <c r="O19" s="783">
        <v>1.6457999999999999</v>
      </c>
      <c r="P19" s="783">
        <v>11.997881999999999</v>
      </c>
      <c r="R19" s="783">
        <v>11.997881999999999</v>
      </c>
    </row>
    <row r="20" spans="1:18" x14ac:dyDescent="0.3">
      <c r="A20" s="784" t="s">
        <v>3074</v>
      </c>
      <c r="B20" s="10" t="s">
        <v>3315</v>
      </c>
      <c r="C20" s="784">
        <v>5347</v>
      </c>
      <c r="D20" s="784" t="s">
        <v>24</v>
      </c>
      <c r="E20" s="784">
        <v>30</v>
      </c>
      <c r="F20" s="784">
        <v>31.3</v>
      </c>
      <c r="G20" s="784">
        <v>96</v>
      </c>
      <c r="H20" s="784" t="s">
        <v>3152</v>
      </c>
      <c r="I20" s="784">
        <v>100883</v>
      </c>
      <c r="J20" s="784" t="s">
        <v>3297</v>
      </c>
      <c r="K20" s="783">
        <v>63.6</v>
      </c>
      <c r="N20" s="58">
        <v>17.25</v>
      </c>
      <c r="O20" s="783">
        <v>1.6457999999999999</v>
      </c>
      <c r="P20" s="783">
        <v>28.390049999999999</v>
      </c>
      <c r="R20" s="783">
        <v>28.390049999999999</v>
      </c>
    </row>
    <row r="21" spans="1:18" x14ac:dyDescent="0.3">
      <c r="A21" s="784" t="s">
        <v>3074</v>
      </c>
      <c r="B21" s="10" t="s">
        <v>3316</v>
      </c>
      <c r="C21" s="784">
        <v>5383</v>
      </c>
      <c r="D21" s="784" t="s">
        <v>24</v>
      </c>
      <c r="E21" s="784">
        <v>30</v>
      </c>
      <c r="F21" s="784">
        <v>31.3</v>
      </c>
      <c r="G21" s="784">
        <v>120</v>
      </c>
      <c r="H21" s="784" t="s">
        <v>2399</v>
      </c>
      <c r="I21" s="784">
        <v>100332</v>
      </c>
      <c r="J21" s="784" t="s">
        <v>3303</v>
      </c>
      <c r="K21" s="783">
        <v>46.07</v>
      </c>
      <c r="N21" s="58">
        <v>1.81</v>
      </c>
      <c r="O21" s="783">
        <v>0.46860000000000002</v>
      </c>
      <c r="P21" s="783">
        <v>0.84816600000000009</v>
      </c>
      <c r="R21" s="783">
        <v>0.84816600000000009</v>
      </c>
    </row>
    <row r="22" spans="1:18" x14ac:dyDescent="0.3">
      <c r="A22" s="784" t="s">
        <v>3074</v>
      </c>
      <c r="B22" s="10" t="s">
        <v>3317</v>
      </c>
      <c r="C22" s="784">
        <v>5385</v>
      </c>
      <c r="D22" s="784" t="s">
        <v>24</v>
      </c>
      <c r="E22" s="784">
        <v>15</v>
      </c>
      <c r="F22" s="784">
        <v>17.3</v>
      </c>
      <c r="G22" s="784">
        <v>30</v>
      </c>
      <c r="H22" s="784" t="s">
        <v>3171</v>
      </c>
      <c r="I22" s="784">
        <v>100332</v>
      </c>
      <c r="J22" s="784" t="s">
        <v>3303</v>
      </c>
      <c r="K22" s="783">
        <v>29.49</v>
      </c>
      <c r="N22" s="58">
        <v>0.91</v>
      </c>
      <c r="O22" s="783">
        <v>0.46860000000000002</v>
      </c>
      <c r="P22" s="783">
        <v>0.42525449999999998</v>
      </c>
      <c r="R22" s="783">
        <v>0.42525449999999998</v>
      </c>
    </row>
    <row r="23" spans="1:18" x14ac:dyDescent="0.3">
      <c r="A23" s="784" t="s">
        <v>3074</v>
      </c>
      <c r="B23" s="10" t="s">
        <v>3318</v>
      </c>
      <c r="C23" s="784">
        <v>5532</v>
      </c>
      <c r="D23" s="784" t="s">
        <v>24</v>
      </c>
      <c r="E23" s="784">
        <v>30</v>
      </c>
      <c r="F23" s="784">
        <v>31.3</v>
      </c>
      <c r="G23" s="784">
        <v>80</v>
      </c>
      <c r="H23" s="784" t="s">
        <v>3102</v>
      </c>
      <c r="I23" s="784">
        <v>100883</v>
      </c>
      <c r="J23" s="784" t="s">
        <v>3297</v>
      </c>
      <c r="K23" s="783">
        <v>56.67</v>
      </c>
      <c r="N23" s="58">
        <v>14.29</v>
      </c>
      <c r="O23" s="783">
        <v>1.6457999999999999</v>
      </c>
      <c r="P23" s="783">
        <v>23.518481999999999</v>
      </c>
      <c r="R23" s="783">
        <v>23.518481999999999</v>
      </c>
    </row>
    <row r="24" spans="1:18" x14ac:dyDescent="0.3">
      <c r="A24" s="784" t="s">
        <v>3074</v>
      </c>
      <c r="B24" s="10" t="s">
        <v>3319</v>
      </c>
      <c r="C24" s="784">
        <v>5685</v>
      </c>
      <c r="D24" s="784" t="s">
        <v>24</v>
      </c>
      <c r="E24" s="784">
        <v>30</v>
      </c>
      <c r="F24" s="784">
        <v>31.5</v>
      </c>
      <c r="G24" s="784">
        <v>369</v>
      </c>
      <c r="H24" s="784" t="s">
        <v>3320</v>
      </c>
      <c r="I24" s="784">
        <v>100883</v>
      </c>
      <c r="J24" s="784" t="s">
        <v>3297</v>
      </c>
      <c r="K24" s="783">
        <v>85.26</v>
      </c>
      <c r="N24" s="58">
        <v>24.23</v>
      </c>
      <c r="O24" s="783">
        <v>1.6457999999999999</v>
      </c>
      <c r="P24" s="783">
        <v>39.877733999999997</v>
      </c>
      <c r="R24" s="783">
        <v>39.877733999999997</v>
      </c>
    </row>
    <row r="25" spans="1:18" x14ac:dyDescent="0.3">
      <c r="A25" s="784" t="s">
        <v>3074</v>
      </c>
      <c r="B25" s="10" t="s">
        <v>3321</v>
      </c>
      <c r="C25" s="784">
        <v>5703</v>
      </c>
      <c r="D25" s="784" t="s">
        <v>24</v>
      </c>
      <c r="E25" s="784">
        <v>30</v>
      </c>
      <c r="F25" s="784">
        <v>31.3</v>
      </c>
      <c r="G25" s="784">
        <v>137</v>
      </c>
      <c r="H25" s="784" t="s">
        <v>3322</v>
      </c>
      <c r="I25" s="784">
        <v>100332</v>
      </c>
      <c r="J25" s="784" t="s">
        <v>3303</v>
      </c>
      <c r="K25" s="783">
        <v>39.53</v>
      </c>
      <c r="N25" s="58">
        <v>9</v>
      </c>
      <c r="O25" s="783">
        <v>0.46860000000000002</v>
      </c>
      <c r="P25" s="783">
        <v>4.2174000000000005</v>
      </c>
      <c r="R25" s="783">
        <v>4.2174000000000005</v>
      </c>
    </row>
    <row r="26" spans="1:18" x14ac:dyDescent="0.3">
      <c r="A26" s="784" t="s">
        <v>3074</v>
      </c>
      <c r="B26" s="10" t="s">
        <v>3323</v>
      </c>
      <c r="C26" s="784">
        <v>5704</v>
      </c>
      <c r="D26" s="784" t="s">
        <v>24</v>
      </c>
      <c r="E26" s="784">
        <v>30</v>
      </c>
      <c r="F26" s="784">
        <v>31.3</v>
      </c>
      <c r="G26" s="784">
        <v>480</v>
      </c>
      <c r="H26" s="784" t="s">
        <v>3324</v>
      </c>
      <c r="I26" s="784">
        <v>100332</v>
      </c>
      <c r="J26" s="784" t="s">
        <v>3303</v>
      </c>
      <c r="K26" s="783">
        <v>56.6</v>
      </c>
      <c r="N26" s="58">
        <v>7.5</v>
      </c>
      <c r="O26" s="783">
        <v>0.46860000000000002</v>
      </c>
      <c r="P26" s="783">
        <v>3.5145</v>
      </c>
      <c r="R26" s="783">
        <v>3.5145</v>
      </c>
    </row>
    <row r="27" spans="1:18" x14ac:dyDescent="0.3">
      <c r="A27" s="784" t="s">
        <v>3074</v>
      </c>
      <c r="B27" s="10" t="s">
        <v>3325</v>
      </c>
      <c r="C27" s="784">
        <v>5705</v>
      </c>
      <c r="D27" s="784" t="s">
        <v>24</v>
      </c>
      <c r="E27" s="784">
        <v>30</v>
      </c>
      <c r="F27" s="784">
        <v>31.3</v>
      </c>
      <c r="G27" s="784">
        <v>263</v>
      </c>
      <c r="H27" s="784" t="s">
        <v>3326</v>
      </c>
      <c r="I27" s="784">
        <v>110242</v>
      </c>
      <c r="J27" s="784" t="s">
        <v>3305</v>
      </c>
      <c r="K27" s="783">
        <v>54.19</v>
      </c>
      <c r="N27" s="58">
        <v>15</v>
      </c>
      <c r="O27" s="783">
        <v>1.6368</v>
      </c>
      <c r="P27" s="783">
        <v>24.552</v>
      </c>
      <c r="R27" s="783">
        <v>24.552</v>
      </c>
    </row>
    <row r="28" spans="1:18" x14ac:dyDescent="0.3">
      <c r="A28" s="784" t="s">
        <v>3074</v>
      </c>
      <c r="B28" s="10" t="s">
        <v>3327</v>
      </c>
      <c r="C28" s="784">
        <v>5707</v>
      </c>
      <c r="D28" s="784" t="s">
        <v>24</v>
      </c>
      <c r="E28" s="784">
        <v>30</v>
      </c>
      <c r="F28" s="784">
        <v>31.3</v>
      </c>
      <c r="G28" s="784">
        <v>480</v>
      </c>
      <c r="H28" s="784" t="s">
        <v>3324</v>
      </c>
      <c r="I28" s="784">
        <v>100332</v>
      </c>
      <c r="J28" s="784" t="s">
        <v>3303</v>
      </c>
      <c r="K28" s="783">
        <v>56.55</v>
      </c>
      <c r="N28" s="58">
        <v>4.5</v>
      </c>
      <c r="O28" s="783">
        <v>0.46860000000000002</v>
      </c>
      <c r="P28" s="783">
        <v>2.1087000000000002</v>
      </c>
      <c r="R28" s="783">
        <v>2.1087000000000002</v>
      </c>
    </row>
    <row r="29" spans="1:18" x14ac:dyDescent="0.3">
      <c r="A29" s="784" t="s">
        <v>3074</v>
      </c>
      <c r="B29" s="10" t="s">
        <v>3328</v>
      </c>
      <c r="C29" s="784">
        <v>5708</v>
      </c>
      <c r="D29" s="784" t="s">
        <v>24</v>
      </c>
      <c r="E29" s="784">
        <v>30</v>
      </c>
      <c r="F29" s="784">
        <v>31.3</v>
      </c>
      <c r="G29" s="784">
        <v>263</v>
      </c>
      <c r="H29" s="784" t="s">
        <v>3326</v>
      </c>
      <c r="I29" s="784">
        <v>110242</v>
      </c>
      <c r="J29" s="784" t="s">
        <v>3305</v>
      </c>
      <c r="K29" s="783">
        <v>54.43</v>
      </c>
      <c r="N29" s="58">
        <v>15</v>
      </c>
      <c r="O29" s="783">
        <v>1.6368</v>
      </c>
      <c r="P29" s="783">
        <v>24.552</v>
      </c>
      <c r="R29" s="783">
        <v>24.552</v>
      </c>
    </row>
    <row r="30" spans="1:18" x14ac:dyDescent="0.3">
      <c r="A30" s="784" t="s">
        <v>3074</v>
      </c>
      <c r="B30" s="10" t="s">
        <v>3329</v>
      </c>
      <c r="C30" s="784">
        <v>5710</v>
      </c>
      <c r="D30" s="784" t="s">
        <v>24</v>
      </c>
      <c r="E30" s="784">
        <v>30</v>
      </c>
      <c r="F30" s="784">
        <v>31.3</v>
      </c>
      <c r="G30" s="784">
        <v>480</v>
      </c>
      <c r="H30" s="784" t="s">
        <v>3324</v>
      </c>
      <c r="I30" s="784">
        <v>100332</v>
      </c>
      <c r="J30" s="784" t="s">
        <v>3303</v>
      </c>
      <c r="K30" s="783">
        <v>59.88</v>
      </c>
      <c r="N30" s="58">
        <v>8.6999999999999993</v>
      </c>
      <c r="O30" s="783">
        <v>0.46860000000000002</v>
      </c>
      <c r="P30" s="783">
        <v>4.0768199999999997</v>
      </c>
      <c r="R30" s="783">
        <v>4.0768199999999997</v>
      </c>
    </row>
    <row r="31" spans="1:18" x14ac:dyDescent="0.3">
      <c r="A31" s="784" t="s">
        <v>3074</v>
      </c>
      <c r="B31" s="10" t="s">
        <v>3330</v>
      </c>
      <c r="C31" s="784">
        <v>5711</v>
      </c>
      <c r="D31" s="784" t="s">
        <v>24</v>
      </c>
      <c r="E31" s="784">
        <v>30</v>
      </c>
      <c r="F31" s="784">
        <v>31.3</v>
      </c>
      <c r="G31" s="784">
        <v>384</v>
      </c>
      <c r="H31" s="784" t="s">
        <v>3226</v>
      </c>
      <c r="I31" s="784">
        <v>100332</v>
      </c>
      <c r="J31" s="784" t="s">
        <v>3303</v>
      </c>
      <c r="K31" s="783">
        <v>42.1</v>
      </c>
      <c r="N31" s="58">
        <v>6.03</v>
      </c>
      <c r="O31" s="783">
        <v>0.46860000000000002</v>
      </c>
      <c r="P31" s="783">
        <v>2.8256580000000002</v>
      </c>
      <c r="R31" s="783">
        <v>2.8256580000000002</v>
      </c>
    </row>
    <row r="32" spans="1:18" x14ac:dyDescent="0.3">
      <c r="A32" s="784" t="s">
        <v>3074</v>
      </c>
      <c r="B32" s="10" t="s">
        <v>3331</v>
      </c>
      <c r="C32" s="784">
        <v>5715</v>
      </c>
      <c r="D32" s="784" t="s">
        <v>24</v>
      </c>
      <c r="E32" s="784">
        <v>30</v>
      </c>
      <c r="F32" s="784">
        <v>31.3</v>
      </c>
      <c r="G32" s="784">
        <v>252</v>
      </c>
      <c r="H32" s="784" t="s">
        <v>3332</v>
      </c>
      <c r="I32" s="784">
        <v>110242</v>
      </c>
      <c r="J32" s="784" t="s">
        <v>3305</v>
      </c>
      <c r="K32" s="783">
        <v>51.09</v>
      </c>
      <c r="N32" s="58">
        <v>8.1</v>
      </c>
      <c r="O32" s="783">
        <v>1.6368</v>
      </c>
      <c r="P32" s="783">
        <v>13.25808</v>
      </c>
      <c r="R32" s="783">
        <v>13.25808</v>
      </c>
    </row>
    <row r="33" spans="1:18" x14ac:dyDescent="0.3">
      <c r="A33" s="784" t="s">
        <v>3074</v>
      </c>
      <c r="B33" s="10" t="s">
        <v>3333</v>
      </c>
      <c r="C33" s="784">
        <v>5718</v>
      </c>
      <c r="D33" s="784" t="s">
        <v>24</v>
      </c>
      <c r="E33" s="784">
        <v>30</v>
      </c>
      <c r="F33" s="784">
        <v>31.3</v>
      </c>
      <c r="G33" s="784">
        <v>240</v>
      </c>
      <c r="H33" s="784" t="s">
        <v>2386</v>
      </c>
      <c r="I33" s="784">
        <v>110242</v>
      </c>
      <c r="J33" s="784" t="s">
        <v>3305</v>
      </c>
      <c r="K33" s="783">
        <v>54.71</v>
      </c>
      <c r="N33" s="58">
        <v>15</v>
      </c>
      <c r="O33" s="783">
        <v>1.6368</v>
      </c>
      <c r="P33" s="783">
        <v>24.552</v>
      </c>
      <c r="R33" s="783">
        <v>24.552</v>
      </c>
    </row>
    <row r="34" spans="1:18" x14ac:dyDescent="0.3">
      <c r="A34" s="784" t="s">
        <v>3074</v>
      </c>
      <c r="B34" s="10" t="s">
        <v>3334</v>
      </c>
      <c r="C34" s="784">
        <v>5722</v>
      </c>
      <c r="D34" s="784" t="s">
        <v>24</v>
      </c>
      <c r="E34" s="784">
        <v>30</v>
      </c>
      <c r="F34" s="784">
        <v>31.3</v>
      </c>
      <c r="G34" s="784">
        <v>262</v>
      </c>
      <c r="H34" s="784" t="s">
        <v>3335</v>
      </c>
      <c r="I34" s="784">
        <v>110242</v>
      </c>
      <c r="J34" s="784" t="s">
        <v>3305</v>
      </c>
      <c r="K34" s="783">
        <v>52.88</v>
      </c>
      <c r="N34" s="58">
        <v>8.11</v>
      </c>
      <c r="O34" s="783">
        <v>1.6368</v>
      </c>
      <c r="P34" s="783">
        <v>13.274448</v>
      </c>
      <c r="R34" s="783">
        <v>13.274448</v>
      </c>
    </row>
    <row r="35" spans="1:18" x14ac:dyDescent="0.3">
      <c r="A35" s="784" t="s">
        <v>3074</v>
      </c>
      <c r="B35" s="10" t="s">
        <v>3336</v>
      </c>
      <c r="C35" s="784">
        <v>5724</v>
      </c>
      <c r="D35" s="784" t="s">
        <v>24</v>
      </c>
      <c r="E35" s="784">
        <v>30</v>
      </c>
      <c r="F35" s="784">
        <v>31.3</v>
      </c>
      <c r="G35" s="784">
        <v>253</v>
      </c>
      <c r="H35" s="784" t="s">
        <v>3337</v>
      </c>
      <c r="I35" s="784">
        <v>110242</v>
      </c>
      <c r="J35" s="784" t="s">
        <v>3305</v>
      </c>
      <c r="K35" s="783">
        <v>51.46</v>
      </c>
      <c r="N35" s="58">
        <v>8.1</v>
      </c>
      <c r="O35" s="783">
        <v>1.6368</v>
      </c>
      <c r="P35" s="783">
        <v>13.25808</v>
      </c>
      <c r="R35" s="783">
        <v>13.25808</v>
      </c>
    </row>
    <row r="36" spans="1:18" x14ac:dyDescent="0.3">
      <c r="A36" s="784" t="s">
        <v>3074</v>
      </c>
      <c r="B36" s="10" t="s">
        <v>3338</v>
      </c>
      <c r="C36" s="784">
        <v>5725</v>
      </c>
      <c r="D36" s="784" t="s">
        <v>24</v>
      </c>
      <c r="E36" s="784">
        <v>30</v>
      </c>
      <c r="F36" s="784">
        <v>31.3</v>
      </c>
      <c r="G36" s="784">
        <v>240</v>
      </c>
      <c r="H36" s="784" t="s">
        <v>2386</v>
      </c>
      <c r="I36" s="784">
        <v>110242</v>
      </c>
      <c r="J36" s="784" t="s">
        <v>3305</v>
      </c>
      <c r="K36" s="783">
        <v>53.39</v>
      </c>
      <c r="N36" s="58">
        <v>11.1</v>
      </c>
      <c r="O36" s="783">
        <v>1.6368</v>
      </c>
      <c r="P36" s="783">
        <v>18.168479999999999</v>
      </c>
      <c r="R36" s="783">
        <v>18.168479999999999</v>
      </c>
    </row>
    <row r="37" spans="1:18" x14ac:dyDescent="0.3">
      <c r="A37" s="784" t="s">
        <v>3074</v>
      </c>
      <c r="B37" s="10" t="s">
        <v>3339</v>
      </c>
      <c r="C37" s="784">
        <v>5730</v>
      </c>
      <c r="D37" s="784" t="s">
        <v>24</v>
      </c>
      <c r="E37" s="784">
        <v>30</v>
      </c>
      <c r="F37" s="784">
        <v>31.3</v>
      </c>
      <c r="G37" s="784">
        <v>268</v>
      </c>
      <c r="H37" s="784" t="s">
        <v>3340</v>
      </c>
      <c r="I37" s="784">
        <v>110242</v>
      </c>
      <c r="J37" s="784" t="s">
        <v>3305</v>
      </c>
      <c r="K37" s="783">
        <v>54.19</v>
      </c>
      <c r="N37" s="58">
        <v>15</v>
      </c>
      <c r="O37" s="783">
        <v>1.6368</v>
      </c>
      <c r="P37" s="783">
        <v>24.552</v>
      </c>
      <c r="R37" s="783">
        <v>24.552</v>
      </c>
    </row>
    <row r="38" spans="1:18" x14ac:dyDescent="0.3">
      <c r="A38" s="784" t="s">
        <v>3074</v>
      </c>
      <c r="B38" s="10" t="s">
        <v>3341</v>
      </c>
      <c r="C38" s="784">
        <v>5731</v>
      </c>
      <c r="D38" s="784" t="s">
        <v>24</v>
      </c>
      <c r="E38" s="784">
        <v>30</v>
      </c>
      <c r="F38" s="784">
        <v>31.3</v>
      </c>
      <c r="G38" s="784">
        <v>240</v>
      </c>
      <c r="H38" s="784" t="s">
        <v>2386</v>
      </c>
      <c r="I38" s="784">
        <v>110242</v>
      </c>
      <c r="J38" s="784" t="s">
        <v>3305</v>
      </c>
      <c r="K38" s="783">
        <v>54.71</v>
      </c>
      <c r="N38" s="58">
        <v>15</v>
      </c>
      <c r="O38" s="783">
        <v>1.6368</v>
      </c>
      <c r="P38" s="783">
        <v>24.552</v>
      </c>
      <c r="R38" s="783">
        <v>24.552</v>
      </c>
    </row>
    <row r="39" spans="1:18" x14ac:dyDescent="0.3">
      <c r="A39" s="784" t="s">
        <v>3074</v>
      </c>
      <c r="B39" s="10" t="s">
        <v>3342</v>
      </c>
      <c r="C39" s="784">
        <v>5756</v>
      </c>
      <c r="D39" s="784" t="s">
        <v>24</v>
      </c>
      <c r="E39" s="784">
        <v>30</v>
      </c>
      <c r="F39" s="784">
        <v>31.3</v>
      </c>
      <c r="G39" s="784">
        <v>80</v>
      </c>
      <c r="H39" s="784" t="s">
        <v>3102</v>
      </c>
      <c r="I39" s="784">
        <v>110242</v>
      </c>
      <c r="J39" s="784" t="s">
        <v>3305</v>
      </c>
      <c r="K39" s="783">
        <v>48.4</v>
      </c>
      <c r="N39" s="58">
        <v>5.12</v>
      </c>
      <c r="O39" s="783">
        <v>1.6368</v>
      </c>
      <c r="P39" s="783">
        <v>8.3804160000000003</v>
      </c>
      <c r="R39" s="783">
        <v>8.3804160000000003</v>
      </c>
    </row>
    <row r="40" spans="1:18" x14ac:dyDescent="0.3">
      <c r="A40" s="784" t="s">
        <v>3074</v>
      </c>
      <c r="B40" s="10" t="s">
        <v>3343</v>
      </c>
      <c r="C40" s="784">
        <v>5757</v>
      </c>
      <c r="D40" s="784" t="s">
        <v>24</v>
      </c>
      <c r="E40" s="784">
        <v>30</v>
      </c>
      <c r="F40" s="784">
        <v>31.3</v>
      </c>
      <c r="G40" s="784">
        <v>80</v>
      </c>
      <c r="H40" s="784" t="s">
        <v>3102</v>
      </c>
      <c r="I40" s="784">
        <v>110242</v>
      </c>
      <c r="J40" s="784" t="s">
        <v>3305</v>
      </c>
      <c r="K40" s="783">
        <v>46.53</v>
      </c>
      <c r="N40" s="58">
        <v>7.2</v>
      </c>
      <c r="O40" s="783">
        <v>1.6368</v>
      </c>
      <c r="P40" s="783">
        <v>11.78496</v>
      </c>
      <c r="R40" s="783">
        <v>11.78496</v>
      </c>
    </row>
    <row r="41" spans="1:18" x14ac:dyDescent="0.3">
      <c r="A41" s="784" t="s">
        <v>3074</v>
      </c>
      <c r="B41" s="10" t="s">
        <v>3342</v>
      </c>
      <c r="C41" s="784">
        <v>5758</v>
      </c>
      <c r="D41" s="784" t="s">
        <v>24</v>
      </c>
      <c r="E41" s="784">
        <v>30</v>
      </c>
      <c r="F41" s="784">
        <v>31.3</v>
      </c>
      <c r="G41" s="784">
        <v>80</v>
      </c>
      <c r="H41" s="784" t="s">
        <v>3102</v>
      </c>
      <c r="I41" s="784">
        <v>110242</v>
      </c>
      <c r="J41" s="784" t="s">
        <v>3305</v>
      </c>
      <c r="K41" s="783">
        <v>46.74</v>
      </c>
      <c r="N41" s="58">
        <v>5.08</v>
      </c>
      <c r="O41" s="783">
        <v>1.6368</v>
      </c>
      <c r="P41" s="783">
        <v>8.3149440000000006</v>
      </c>
      <c r="R41" s="783">
        <v>8.3149440000000006</v>
      </c>
    </row>
    <row r="42" spans="1:18" x14ac:dyDescent="0.3">
      <c r="A42" s="784" t="s">
        <v>3074</v>
      </c>
      <c r="B42" s="10" t="s">
        <v>3343</v>
      </c>
      <c r="C42" s="784">
        <v>5759</v>
      </c>
      <c r="D42" s="784" t="s">
        <v>24</v>
      </c>
      <c r="E42" s="784">
        <v>30</v>
      </c>
      <c r="F42" s="784">
        <v>31.3</v>
      </c>
      <c r="G42" s="784">
        <v>80</v>
      </c>
      <c r="H42" s="784" t="s">
        <v>3102</v>
      </c>
      <c r="I42" s="784">
        <v>110242</v>
      </c>
      <c r="J42" s="784" t="s">
        <v>3305</v>
      </c>
      <c r="K42" s="783">
        <v>46.24</v>
      </c>
      <c r="N42" s="58">
        <v>7.2</v>
      </c>
      <c r="O42" s="783">
        <v>1.6368</v>
      </c>
      <c r="P42" s="783">
        <v>11.78496</v>
      </c>
      <c r="R42" s="783">
        <v>11.78496</v>
      </c>
    </row>
    <row r="43" spans="1:18" x14ac:dyDescent="0.3">
      <c r="A43" s="784" t="s">
        <v>3074</v>
      </c>
      <c r="B43" s="10" t="s">
        <v>3342</v>
      </c>
      <c r="C43" s="784">
        <v>5761</v>
      </c>
      <c r="D43" s="784" t="s">
        <v>24</v>
      </c>
      <c r="E43" s="784">
        <v>30</v>
      </c>
      <c r="F43" s="784">
        <v>31.3</v>
      </c>
      <c r="G43" s="784">
        <v>80</v>
      </c>
      <c r="H43" s="784" t="s">
        <v>3102</v>
      </c>
      <c r="I43" s="784">
        <v>110242</v>
      </c>
      <c r="J43" s="784" t="s">
        <v>3305</v>
      </c>
      <c r="K43" s="783">
        <v>46.54</v>
      </c>
      <c r="N43" s="58">
        <v>5.0199999999999996</v>
      </c>
      <c r="O43" s="783">
        <v>1.6368</v>
      </c>
      <c r="P43" s="783">
        <v>8.2167359999999992</v>
      </c>
      <c r="R43" s="783">
        <v>8.2167359999999992</v>
      </c>
    </row>
    <row r="44" spans="1:18" x14ac:dyDescent="0.3">
      <c r="A44" s="784" t="s">
        <v>3074</v>
      </c>
      <c r="B44" s="10" t="s">
        <v>3344</v>
      </c>
      <c r="C44" s="784">
        <v>5764</v>
      </c>
      <c r="D44" s="784" t="s">
        <v>24</v>
      </c>
      <c r="E44" s="784">
        <v>30</v>
      </c>
      <c r="F44" s="784">
        <v>31.3</v>
      </c>
      <c r="G44" s="784">
        <v>80</v>
      </c>
      <c r="H44" s="784" t="s">
        <v>3102</v>
      </c>
      <c r="I44" s="784">
        <v>110242</v>
      </c>
      <c r="J44" s="784" t="s">
        <v>3305</v>
      </c>
      <c r="K44" s="783">
        <v>50.09</v>
      </c>
      <c r="N44" s="58">
        <v>5.12</v>
      </c>
      <c r="O44" s="783">
        <v>1.6368</v>
      </c>
      <c r="P44" s="783">
        <v>8.3804160000000003</v>
      </c>
      <c r="R44" s="783">
        <v>8.3804160000000003</v>
      </c>
    </row>
    <row r="45" spans="1:18" x14ac:dyDescent="0.3">
      <c r="A45" s="784" t="s">
        <v>3074</v>
      </c>
      <c r="B45" s="10" t="s">
        <v>3342</v>
      </c>
      <c r="C45" s="784">
        <v>5765</v>
      </c>
      <c r="D45" s="784" t="s">
        <v>24</v>
      </c>
      <c r="E45" s="784">
        <v>30</v>
      </c>
      <c r="F45" s="784">
        <v>31.3</v>
      </c>
      <c r="G45" s="784">
        <v>80</v>
      </c>
      <c r="H45" s="784" t="s">
        <v>3102</v>
      </c>
      <c r="I45" s="784">
        <v>110242</v>
      </c>
      <c r="J45" s="784" t="s">
        <v>3305</v>
      </c>
      <c r="K45" s="783">
        <v>48.5</v>
      </c>
      <c r="N45" s="58">
        <v>5.12</v>
      </c>
      <c r="O45" s="783">
        <v>1.6368</v>
      </c>
      <c r="P45" s="783">
        <v>8.3804160000000003</v>
      </c>
      <c r="R45" s="783">
        <v>8.3804160000000003</v>
      </c>
    </row>
    <row r="46" spans="1:18" x14ac:dyDescent="0.3">
      <c r="A46" s="784" t="s">
        <v>3074</v>
      </c>
      <c r="B46" s="10" t="s">
        <v>3345</v>
      </c>
      <c r="C46" s="784">
        <v>5767</v>
      </c>
      <c r="D46" s="784" t="s">
        <v>24</v>
      </c>
      <c r="E46" s="784">
        <v>30</v>
      </c>
      <c r="F46" s="784">
        <v>32.56</v>
      </c>
      <c r="G46" s="784">
        <v>80</v>
      </c>
      <c r="H46" s="784" t="s">
        <v>3102</v>
      </c>
      <c r="I46" s="784">
        <v>110242</v>
      </c>
      <c r="J46" s="784" t="s">
        <v>3305</v>
      </c>
      <c r="K46" s="783">
        <v>49.02</v>
      </c>
      <c r="N46" s="58">
        <v>5.12</v>
      </c>
      <c r="O46" s="783">
        <v>1.6368</v>
      </c>
      <c r="P46" s="783">
        <v>8.3804160000000003</v>
      </c>
      <c r="R46" s="783">
        <v>8.3804160000000003</v>
      </c>
    </row>
    <row r="47" spans="1:18" x14ac:dyDescent="0.3">
      <c r="A47" s="784" t="s">
        <v>3074</v>
      </c>
      <c r="B47" s="10" t="s">
        <v>3343</v>
      </c>
      <c r="C47" s="784">
        <v>5768</v>
      </c>
      <c r="D47" s="784" t="s">
        <v>24</v>
      </c>
      <c r="E47" s="784">
        <v>30</v>
      </c>
      <c r="F47" s="784">
        <v>31.3</v>
      </c>
      <c r="G47" s="784">
        <v>80</v>
      </c>
      <c r="H47" s="784" t="s">
        <v>3102</v>
      </c>
      <c r="I47" s="784">
        <v>110242</v>
      </c>
      <c r="J47" s="784" t="s">
        <v>3305</v>
      </c>
      <c r="K47" s="783">
        <v>48.53</v>
      </c>
      <c r="N47" s="58">
        <v>7.2</v>
      </c>
      <c r="O47" s="783">
        <v>1.6368</v>
      </c>
      <c r="P47" s="783">
        <v>11.78496</v>
      </c>
      <c r="R47" s="783">
        <v>11.78496</v>
      </c>
    </row>
    <row r="48" spans="1:18" x14ac:dyDescent="0.3">
      <c r="A48" s="784" t="s">
        <v>3074</v>
      </c>
      <c r="B48" s="10" t="s">
        <v>3343</v>
      </c>
      <c r="C48" s="784">
        <v>5769</v>
      </c>
      <c r="D48" s="784" t="s">
        <v>24</v>
      </c>
      <c r="E48" s="784">
        <v>30</v>
      </c>
      <c r="F48" s="784">
        <v>31.3</v>
      </c>
      <c r="G48" s="784">
        <v>80</v>
      </c>
      <c r="H48" s="784" t="s">
        <v>3102</v>
      </c>
      <c r="I48" s="784">
        <v>110242</v>
      </c>
      <c r="J48" s="784" t="s">
        <v>3305</v>
      </c>
      <c r="K48" s="783">
        <v>48.67</v>
      </c>
      <c r="N48" s="58">
        <v>7.2</v>
      </c>
      <c r="O48" s="783">
        <v>1.6368</v>
      </c>
      <c r="P48" s="783">
        <v>11.78496</v>
      </c>
      <c r="R48" s="783">
        <v>11.78496</v>
      </c>
    </row>
    <row r="49" spans="1:18" x14ac:dyDescent="0.3">
      <c r="A49" s="784" t="s">
        <v>3074</v>
      </c>
      <c r="B49" s="10" t="s">
        <v>3346</v>
      </c>
      <c r="C49" s="784">
        <v>5773</v>
      </c>
      <c r="D49" s="784" t="s">
        <v>24</v>
      </c>
      <c r="E49" s="784">
        <v>30</v>
      </c>
      <c r="F49" s="784">
        <v>31.3</v>
      </c>
      <c r="G49" s="784">
        <v>80</v>
      </c>
      <c r="H49" s="784" t="s">
        <v>3102</v>
      </c>
      <c r="I49" s="784">
        <v>110242</v>
      </c>
      <c r="J49" s="784" t="s">
        <v>3305</v>
      </c>
      <c r="K49" s="783">
        <v>48.53</v>
      </c>
      <c r="N49" s="58">
        <v>7.2</v>
      </c>
      <c r="O49" s="783">
        <v>1.6368</v>
      </c>
      <c r="P49" s="783">
        <v>11.78496</v>
      </c>
      <c r="R49" s="783">
        <v>11.78496</v>
      </c>
    </row>
    <row r="50" spans="1:18" x14ac:dyDescent="0.3">
      <c r="A50" s="784" t="s">
        <v>3074</v>
      </c>
      <c r="B50" s="10" t="s">
        <v>3347</v>
      </c>
      <c r="C50" s="784">
        <v>5774</v>
      </c>
      <c r="D50" s="784" t="s">
        <v>24</v>
      </c>
      <c r="E50" s="784">
        <v>30</v>
      </c>
      <c r="F50" s="784">
        <v>31.3</v>
      </c>
      <c r="G50" s="784">
        <v>83</v>
      </c>
      <c r="H50" s="784" t="s">
        <v>3348</v>
      </c>
      <c r="I50" s="784">
        <v>110242</v>
      </c>
      <c r="J50" s="784" t="s">
        <v>3305</v>
      </c>
      <c r="K50" s="783">
        <v>49.21</v>
      </c>
      <c r="N50" s="58">
        <v>2.56</v>
      </c>
      <c r="O50" s="783">
        <v>1.6368</v>
      </c>
      <c r="P50" s="783">
        <v>4.1902080000000002</v>
      </c>
      <c r="R50" s="783">
        <v>4.1902080000000002</v>
      </c>
    </row>
    <row r="51" spans="1:18" x14ac:dyDescent="0.3">
      <c r="A51" s="784" t="s">
        <v>3074</v>
      </c>
      <c r="B51" s="10" t="s">
        <v>3349</v>
      </c>
      <c r="C51" s="784">
        <v>5781</v>
      </c>
      <c r="D51" s="784" t="s">
        <v>24</v>
      </c>
      <c r="E51" s="784">
        <v>11.25</v>
      </c>
      <c r="F51" s="784">
        <v>13.55</v>
      </c>
      <c r="G51" s="784">
        <v>30</v>
      </c>
      <c r="H51" s="784" t="s">
        <v>3102</v>
      </c>
      <c r="I51" s="784">
        <v>110242</v>
      </c>
      <c r="J51" s="784" t="s">
        <v>3305</v>
      </c>
      <c r="K51" s="783">
        <v>30.59</v>
      </c>
      <c r="N51" s="58">
        <v>1.92</v>
      </c>
      <c r="O51" s="783">
        <v>1.6368</v>
      </c>
      <c r="P51" s="783">
        <v>3.1426560000000001</v>
      </c>
      <c r="R51" s="783">
        <v>3.1426560000000001</v>
      </c>
    </row>
    <row r="52" spans="1:18" x14ac:dyDescent="0.3">
      <c r="A52" s="784" t="s">
        <v>3074</v>
      </c>
      <c r="B52" s="10" t="s">
        <v>3350</v>
      </c>
      <c r="C52" s="784">
        <v>5782</v>
      </c>
      <c r="D52" s="784" t="s">
        <v>24</v>
      </c>
      <c r="E52" s="784">
        <v>11.25</v>
      </c>
      <c r="F52" s="784">
        <v>13.55</v>
      </c>
      <c r="G52" s="784">
        <v>30</v>
      </c>
      <c r="H52" s="784" t="s">
        <v>3102</v>
      </c>
      <c r="I52" s="784">
        <v>110242</v>
      </c>
      <c r="J52" s="784" t="s">
        <v>3305</v>
      </c>
      <c r="K52" s="783">
        <v>30.59</v>
      </c>
      <c r="N52" s="58">
        <v>1.92</v>
      </c>
      <c r="O52" s="783">
        <v>1.6368</v>
      </c>
      <c r="P52" s="783">
        <v>3.1426560000000001</v>
      </c>
      <c r="R52" s="783">
        <v>3.1426560000000001</v>
      </c>
    </row>
    <row r="53" spans="1:18" x14ac:dyDescent="0.3">
      <c r="A53" s="784" t="s">
        <v>3074</v>
      </c>
      <c r="B53" s="10" t="s">
        <v>3351</v>
      </c>
      <c r="C53" s="784">
        <v>5783</v>
      </c>
      <c r="D53" s="784" t="s">
        <v>24</v>
      </c>
      <c r="E53" s="784">
        <v>11.25</v>
      </c>
      <c r="F53" s="784">
        <v>13.55</v>
      </c>
      <c r="G53" s="784">
        <v>30</v>
      </c>
      <c r="H53" s="784" t="s">
        <v>3102</v>
      </c>
      <c r="I53" s="784">
        <v>110242</v>
      </c>
      <c r="J53" s="784" t="s">
        <v>3305</v>
      </c>
      <c r="K53" s="783">
        <v>30.59</v>
      </c>
      <c r="N53" s="58">
        <v>1.92</v>
      </c>
      <c r="O53" s="783">
        <v>1.6368</v>
      </c>
      <c r="P53" s="783">
        <v>3.1426560000000001</v>
      </c>
      <c r="R53" s="783">
        <v>3.1426560000000001</v>
      </c>
    </row>
    <row r="54" spans="1:18" x14ac:dyDescent="0.3">
      <c r="A54" s="784" t="s">
        <v>3074</v>
      </c>
      <c r="B54" s="10" t="s">
        <v>3352</v>
      </c>
      <c r="C54" s="784">
        <v>5955</v>
      </c>
      <c r="D54" s="784" t="s">
        <v>24</v>
      </c>
      <c r="E54" s="784">
        <v>30</v>
      </c>
      <c r="F54" s="784">
        <v>31.3</v>
      </c>
      <c r="G54" s="784">
        <v>60</v>
      </c>
      <c r="H54" s="784" t="s">
        <v>3171</v>
      </c>
      <c r="I54" s="784">
        <v>110242</v>
      </c>
      <c r="J54" s="784" t="s">
        <v>3305</v>
      </c>
      <c r="K54" s="783">
        <v>39.01</v>
      </c>
      <c r="N54" s="58">
        <v>1.88</v>
      </c>
      <c r="O54" s="783">
        <v>1.6368</v>
      </c>
      <c r="P54" s="783">
        <v>3.0771839999999999</v>
      </c>
      <c r="R54" s="783">
        <v>3.0771839999999999</v>
      </c>
    </row>
  </sheetData>
  <protectedRanges>
    <protectedRange password="8F60" sqref="S6" name="Calculations_40"/>
  </protectedRanges>
  <autoFilter ref="A6:T54" xr:uid="{87A4EA88-ADEF-4215-85B4-03CE650F91B1}"/>
  <conditionalFormatting sqref="C4:C6">
    <cfRule type="duplicateValues" dxfId="23" priority="3"/>
  </conditionalFormatting>
  <conditionalFormatting sqref="D4:D6">
    <cfRule type="duplicateValues" dxfId="22" priority="4"/>
  </conditionalFormatting>
  <conditionalFormatting sqref="D1:D3">
    <cfRule type="duplicateValues" dxfId="21" priority="1"/>
  </conditionalFormatting>
  <conditionalFormatting sqref="E1:E3">
    <cfRule type="duplicateValues" dxfId="20" priority="2"/>
  </conditionalFormatting>
  <pageMargins left="0.7" right="0.7" top="0.75" bottom="0.75" header="0.3" footer="0.3"/>
  <legacy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tabColor rgb="FF00B0F0"/>
    <pageSetUpPr fitToPage="1"/>
  </sheetPr>
  <dimension ref="A1:U32"/>
  <sheetViews>
    <sheetView workbookViewId="0">
      <pane xSplit="3" ySplit="6" topLeftCell="D16"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3.44140625" style="10" customWidth="1"/>
    <col min="2" max="2" width="22.88671875" style="10" customWidth="1"/>
    <col min="3" max="3" width="27.33203125" style="10" bestFit="1" customWidth="1"/>
    <col min="4" max="6" width="10.33203125" style="791" bestFit="1" customWidth="1"/>
    <col min="7" max="7" width="8.44140625" style="791" bestFit="1" customWidth="1"/>
    <col min="8" max="8" width="7.44140625" style="791" bestFit="1" customWidth="1"/>
    <col min="9" max="9" width="9.33203125" style="791"/>
    <col min="10" max="10" width="22" style="791" bestFit="1" customWidth="1"/>
    <col min="11" max="11" width="22" style="791" customWidth="1"/>
    <col min="12" max="12" width="20.6640625" style="791" customWidth="1"/>
    <col min="13" max="13" width="21.6640625" style="791" customWidth="1"/>
    <col min="14" max="14" width="20.6640625" style="791" customWidth="1"/>
    <col min="15" max="15" width="10.33203125" style="58" bestFit="1" customWidth="1"/>
    <col min="16" max="16" width="9.6640625" style="790" customWidth="1"/>
    <col min="17" max="17" width="8.5546875" style="790" bestFit="1" customWidth="1"/>
    <col min="18" max="18" width="5.6640625" style="59" customWidth="1"/>
    <col min="19" max="19" width="16" style="790" bestFit="1" customWidth="1"/>
    <col min="20" max="20" width="15.6640625" style="790" bestFit="1" customWidth="1"/>
    <col min="21" max="21" width="6.5546875" style="791" bestFit="1" customWidth="1"/>
    <col min="22" max="16384" width="9.33203125" style="10"/>
  </cols>
  <sheetData>
    <row r="1" spans="1:21" s="3" customFormat="1" x14ac:dyDescent="0.3">
      <c r="A1" s="1"/>
      <c r="B1" s="2" t="s">
        <v>42</v>
      </c>
      <c r="C1" s="2"/>
      <c r="D1" s="2"/>
      <c r="E1" s="26"/>
      <c r="F1" s="26"/>
      <c r="G1" s="26"/>
      <c r="H1" s="26"/>
      <c r="I1" s="26"/>
      <c r="J1" s="26"/>
      <c r="K1" s="26"/>
      <c r="L1" s="26"/>
      <c r="M1" s="26"/>
      <c r="N1" s="26"/>
      <c r="O1" s="27"/>
      <c r="P1" s="28"/>
      <c r="Q1" s="28"/>
      <c r="R1" s="29"/>
      <c r="S1" s="30"/>
      <c r="T1" s="31"/>
      <c r="U1" s="32"/>
    </row>
    <row r="2" spans="1:21" s="3" customFormat="1" x14ac:dyDescent="0.3">
      <c r="A2" s="4"/>
      <c r="B2" s="5" t="s">
        <v>41</v>
      </c>
      <c r="C2" s="5"/>
      <c r="D2" s="5"/>
      <c r="E2" s="792"/>
      <c r="F2" s="793"/>
      <c r="G2" s="793"/>
      <c r="H2" s="793"/>
      <c r="I2" s="793"/>
      <c r="J2" s="793"/>
      <c r="K2" s="793"/>
      <c r="L2" s="793"/>
      <c r="M2" s="793"/>
      <c r="N2" s="793"/>
      <c r="O2" s="35"/>
      <c r="P2" s="36"/>
      <c r="Q2" s="36"/>
      <c r="R2" s="37"/>
      <c r="S2" s="38"/>
      <c r="T2" s="39"/>
      <c r="U2" s="40"/>
    </row>
    <row r="3" spans="1:21" s="3" customFormat="1" x14ac:dyDescent="0.3">
      <c r="A3" s="4"/>
      <c r="B3" s="6" t="s">
        <v>0</v>
      </c>
      <c r="C3" s="6"/>
      <c r="D3" s="6"/>
      <c r="E3" s="41"/>
      <c r="F3" s="42"/>
      <c r="G3" s="42"/>
      <c r="H3" s="42"/>
      <c r="I3" s="42"/>
      <c r="J3" s="42"/>
      <c r="K3" s="42"/>
      <c r="L3" s="42"/>
      <c r="M3" s="42"/>
      <c r="N3" s="42"/>
      <c r="O3" s="43"/>
      <c r="P3" s="44"/>
      <c r="Q3" s="44"/>
      <c r="R3" s="45"/>
      <c r="S3" s="46"/>
      <c r="T3" s="39"/>
      <c r="U3" s="40"/>
    </row>
    <row r="4" spans="1:21" s="3" customFormat="1" ht="14.4" thickBot="1" x14ac:dyDescent="0.35">
      <c r="A4" s="4"/>
      <c r="B4" s="6"/>
      <c r="C4" s="6"/>
      <c r="D4" s="41"/>
      <c r="E4" s="42"/>
      <c r="F4" s="42"/>
      <c r="G4" s="42"/>
      <c r="H4" s="42"/>
      <c r="I4" s="42"/>
      <c r="J4" s="42"/>
      <c r="K4" s="42"/>
      <c r="L4" s="42"/>
      <c r="M4" s="42"/>
      <c r="N4" s="42"/>
      <c r="O4" s="43"/>
      <c r="P4" s="44"/>
      <c r="Q4" s="44"/>
      <c r="R4" s="45"/>
      <c r="S4" s="46"/>
      <c r="T4" s="39"/>
      <c r="U4" s="40"/>
    </row>
    <row r="5" spans="1:21" ht="15.75" customHeight="1" thickBot="1" x14ac:dyDescent="0.35">
      <c r="A5" s="7"/>
      <c r="B5" s="8"/>
      <c r="C5" s="9" t="s">
        <v>1</v>
      </c>
      <c r="D5" s="47"/>
      <c r="E5" s="48"/>
      <c r="F5" s="48"/>
      <c r="G5" s="48"/>
      <c r="H5" s="48"/>
      <c r="I5" s="48"/>
      <c r="J5" s="49"/>
      <c r="K5" s="49"/>
      <c r="L5" s="49"/>
      <c r="M5" s="49"/>
      <c r="N5" s="49"/>
      <c r="O5" s="50"/>
      <c r="P5" s="51"/>
      <c r="Q5" s="51"/>
      <c r="R5" s="52"/>
      <c r="S5" s="53" t="s">
        <v>14</v>
      </c>
      <c r="T5" s="54"/>
      <c r="U5" s="55"/>
    </row>
    <row r="6" spans="1:21" ht="83.4" thickBot="1" x14ac:dyDescent="0.35">
      <c r="A6" s="11" t="s">
        <v>3</v>
      </c>
      <c r="B6" s="12" t="s">
        <v>8</v>
      </c>
      <c r="C6" s="13" t="s">
        <v>18</v>
      </c>
      <c r="D6" s="14" t="s">
        <v>9</v>
      </c>
      <c r="E6" s="14" t="s">
        <v>5</v>
      </c>
      <c r="F6" s="14" t="s">
        <v>20</v>
      </c>
      <c r="G6" s="12" t="s">
        <v>38</v>
      </c>
      <c r="H6" s="14" t="s">
        <v>39</v>
      </c>
      <c r="I6" s="17" t="s">
        <v>10</v>
      </c>
      <c r="J6" s="14" t="s">
        <v>11</v>
      </c>
      <c r="K6" s="15" t="s">
        <v>3353</v>
      </c>
      <c r="L6" s="15" t="s">
        <v>29</v>
      </c>
      <c r="M6" s="16" t="s">
        <v>30</v>
      </c>
      <c r="N6" s="15" t="s">
        <v>31</v>
      </c>
      <c r="O6" s="24" t="s">
        <v>28</v>
      </c>
      <c r="P6" s="20" t="s">
        <v>12</v>
      </c>
      <c r="Q6" s="20" t="s">
        <v>13</v>
      </c>
      <c r="R6" s="19"/>
      <c r="S6" s="20" t="s">
        <v>16</v>
      </c>
      <c r="T6" s="22" t="s">
        <v>17</v>
      </c>
      <c r="U6" s="15" t="s">
        <v>7</v>
      </c>
    </row>
    <row r="7" spans="1:21" x14ac:dyDescent="0.3">
      <c r="A7" s="10" t="s">
        <v>21</v>
      </c>
      <c r="B7" s="10" t="s">
        <v>22</v>
      </c>
      <c r="C7" s="10">
        <v>12345</v>
      </c>
      <c r="D7" s="791" t="s">
        <v>24</v>
      </c>
      <c r="E7" s="791">
        <v>13.2</v>
      </c>
      <c r="F7" s="791">
        <v>14.75</v>
      </c>
      <c r="G7" s="791">
        <v>50</v>
      </c>
      <c r="H7" s="791">
        <v>4.25</v>
      </c>
      <c r="I7" s="791">
        <v>100054</v>
      </c>
      <c r="J7" s="791" t="s">
        <v>25</v>
      </c>
      <c r="L7" s="790">
        <v>119</v>
      </c>
      <c r="M7" s="790">
        <v>117</v>
      </c>
      <c r="N7" s="790">
        <v>120</v>
      </c>
      <c r="O7" s="58">
        <v>45</v>
      </c>
      <c r="P7" s="790">
        <v>2</v>
      </c>
      <c r="Q7" s="790">
        <v>90</v>
      </c>
      <c r="S7" s="790">
        <v>90</v>
      </c>
      <c r="T7" s="790">
        <v>0</v>
      </c>
    </row>
    <row r="8" spans="1:21" x14ac:dyDescent="0.3">
      <c r="I8" s="791">
        <v>100036</v>
      </c>
      <c r="J8" s="791" t="s">
        <v>75</v>
      </c>
      <c r="L8" s="790"/>
      <c r="M8" s="790"/>
      <c r="N8" s="790"/>
      <c r="O8" s="58">
        <v>1</v>
      </c>
      <c r="P8" s="790">
        <v>1.5</v>
      </c>
      <c r="Q8" s="790">
        <v>1.5</v>
      </c>
      <c r="S8" s="790">
        <v>1.5</v>
      </c>
      <c r="T8" s="790">
        <v>0</v>
      </c>
    </row>
    <row r="10" spans="1:21" x14ac:dyDescent="0.3">
      <c r="A10" s="10" t="s">
        <v>3354</v>
      </c>
      <c r="B10" s="10" t="s">
        <v>3355</v>
      </c>
      <c r="C10" s="10" t="s">
        <v>3356</v>
      </c>
      <c r="D10" s="791" t="s">
        <v>24</v>
      </c>
      <c r="E10" s="791">
        <v>30.46</v>
      </c>
      <c r="F10" s="791">
        <v>32.46</v>
      </c>
      <c r="G10" s="791">
        <v>1024</v>
      </c>
      <c r="H10" s="791">
        <v>0.48</v>
      </c>
      <c r="I10" s="791">
        <v>100443</v>
      </c>
      <c r="J10" s="791" t="s">
        <v>3357</v>
      </c>
      <c r="K10" s="790">
        <v>29.25</v>
      </c>
      <c r="O10" s="58">
        <v>25.11</v>
      </c>
      <c r="P10" s="491">
        <v>0.42120000000000002</v>
      </c>
      <c r="Q10" s="790">
        <v>10.58</v>
      </c>
      <c r="S10" s="790">
        <v>10.58</v>
      </c>
    </row>
    <row r="12" spans="1:21" x14ac:dyDescent="0.3">
      <c r="A12" s="10" t="s">
        <v>3354</v>
      </c>
      <c r="B12" s="10" t="s">
        <v>3358</v>
      </c>
      <c r="C12" s="10" t="s">
        <v>3359</v>
      </c>
      <c r="D12" s="791" t="s">
        <v>24</v>
      </c>
      <c r="E12" s="791">
        <v>30</v>
      </c>
      <c r="F12" s="791">
        <v>32</v>
      </c>
      <c r="G12" s="791">
        <v>1009</v>
      </c>
      <c r="H12" s="791">
        <v>0.48</v>
      </c>
      <c r="I12" s="791">
        <v>100443</v>
      </c>
      <c r="J12" s="791" t="s">
        <v>3357</v>
      </c>
      <c r="K12" s="790">
        <v>26.25</v>
      </c>
      <c r="O12" s="58">
        <v>24.73</v>
      </c>
      <c r="P12" s="491">
        <v>0.42120000000000002</v>
      </c>
      <c r="Q12" s="790">
        <v>10.42</v>
      </c>
      <c r="S12" s="790">
        <v>10.42</v>
      </c>
    </row>
    <row r="14" spans="1:21" x14ac:dyDescent="0.3">
      <c r="A14" s="10" t="s">
        <v>3354</v>
      </c>
      <c r="B14" s="10" t="s">
        <v>3360</v>
      </c>
      <c r="C14" s="10" t="s">
        <v>3361</v>
      </c>
      <c r="D14" s="791" t="s">
        <v>24</v>
      </c>
      <c r="E14" s="791">
        <v>31.1</v>
      </c>
      <c r="F14" s="791">
        <v>33.1</v>
      </c>
      <c r="G14" s="791">
        <v>1024</v>
      </c>
      <c r="H14" s="791">
        <v>0.49</v>
      </c>
      <c r="I14" s="791">
        <v>100443</v>
      </c>
      <c r="J14" s="791" t="s">
        <v>3357</v>
      </c>
      <c r="K14" s="790">
        <v>27.75</v>
      </c>
      <c r="O14" s="58">
        <v>24.17</v>
      </c>
      <c r="P14" s="491">
        <v>0.42120000000000002</v>
      </c>
      <c r="Q14" s="790">
        <v>10.18</v>
      </c>
      <c r="S14" s="790">
        <v>10.18</v>
      </c>
    </row>
    <row r="16" spans="1:21" x14ac:dyDescent="0.3">
      <c r="A16" s="10" t="s">
        <v>3354</v>
      </c>
      <c r="B16" s="10" t="s">
        <v>3362</v>
      </c>
      <c r="C16" s="10" t="s">
        <v>3363</v>
      </c>
      <c r="D16" s="791" t="s">
        <v>24</v>
      </c>
      <c r="E16" s="791">
        <v>30</v>
      </c>
      <c r="F16" s="791">
        <v>32</v>
      </c>
      <c r="G16" s="791">
        <v>988</v>
      </c>
      <c r="H16" s="791">
        <v>0.49</v>
      </c>
      <c r="I16" s="791">
        <v>100443</v>
      </c>
      <c r="J16" s="791" t="s">
        <v>3357</v>
      </c>
      <c r="K16" s="790">
        <v>24.25</v>
      </c>
      <c r="O16" s="58">
        <v>23.2</v>
      </c>
      <c r="P16" s="491">
        <v>0.42120000000000002</v>
      </c>
      <c r="Q16" s="790">
        <v>9.77</v>
      </c>
      <c r="S16" s="790">
        <v>9.77</v>
      </c>
    </row>
    <row r="18" spans="1:19" x14ac:dyDescent="0.3">
      <c r="A18" s="10" t="s">
        <v>3354</v>
      </c>
      <c r="B18" s="10" t="s">
        <v>3364</v>
      </c>
      <c r="C18" s="10" t="s">
        <v>3365</v>
      </c>
      <c r="D18" s="791" t="s">
        <v>24</v>
      </c>
      <c r="E18" s="791">
        <v>32.86</v>
      </c>
      <c r="F18" s="791">
        <v>34.86</v>
      </c>
      <c r="G18" s="791">
        <v>1024</v>
      </c>
      <c r="H18" s="791">
        <v>0.51</v>
      </c>
      <c r="I18" s="791">
        <v>100443</v>
      </c>
      <c r="J18" s="791" t="s">
        <v>3357</v>
      </c>
      <c r="K18" s="790">
        <v>25.75</v>
      </c>
      <c r="O18" s="58">
        <v>12.11</v>
      </c>
      <c r="P18" s="491">
        <v>0.42120000000000002</v>
      </c>
      <c r="Q18" s="790">
        <v>5.0999999999999996</v>
      </c>
      <c r="S18" s="790">
        <v>5.0999999999999996</v>
      </c>
    </row>
    <row r="20" spans="1:19" x14ac:dyDescent="0.3">
      <c r="A20" s="10" t="s">
        <v>3354</v>
      </c>
      <c r="B20" s="10" t="s">
        <v>3366</v>
      </c>
      <c r="C20" s="10" t="s">
        <v>3367</v>
      </c>
      <c r="D20" s="791" t="s">
        <v>24</v>
      </c>
      <c r="E20" s="791">
        <v>30</v>
      </c>
      <c r="F20" s="791">
        <v>32</v>
      </c>
      <c r="G20" s="791">
        <v>935</v>
      </c>
      <c r="H20" s="791">
        <v>0.51</v>
      </c>
      <c r="I20" s="791">
        <v>100443</v>
      </c>
      <c r="J20" s="791" t="s">
        <v>3357</v>
      </c>
      <c r="K20" s="790">
        <v>20.25</v>
      </c>
      <c r="O20" s="58">
        <v>11.05</v>
      </c>
      <c r="P20" s="491">
        <v>0.42120000000000002</v>
      </c>
      <c r="Q20" s="790">
        <v>4.6500000000000004</v>
      </c>
      <c r="S20" s="790">
        <v>4.6500000000000004</v>
      </c>
    </row>
    <row r="22" spans="1:19" x14ac:dyDescent="0.3">
      <c r="A22" s="10" t="s">
        <v>3354</v>
      </c>
      <c r="B22" s="10" t="s">
        <v>3368</v>
      </c>
      <c r="C22" s="10" t="s">
        <v>3369</v>
      </c>
      <c r="D22" s="791" t="s">
        <v>24</v>
      </c>
      <c r="E22" s="791">
        <v>32.42</v>
      </c>
      <c r="F22" s="791">
        <v>34.42</v>
      </c>
      <c r="G22" s="791">
        <v>1024</v>
      </c>
      <c r="H22" s="791">
        <v>0.51</v>
      </c>
      <c r="I22" s="791">
        <v>100443</v>
      </c>
      <c r="J22" s="791" t="s">
        <v>3357</v>
      </c>
      <c r="K22" s="790">
        <v>32</v>
      </c>
      <c r="O22" s="58">
        <v>19.87</v>
      </c>
      <c r="P22" s="491">
        <v>0.42120000000000002</v>
      </c>
      <c r="Q22" s="790">
        <v>8.3699999999999992</v>
      </c>
      <c r="S22" s="790">
        <v>8.3699999999999992</v>
      </c>
    </row>
    <row r="24" spans="1:19" x14ac:dyDescent="0.3">
      <c r="A24" s="10" t="s">
        <v>3354</v>
      </c>
      <c r="B24" s="10" t="s">
        <v>3370</v>
      </c>
      <c r="C24" s="10" t="s">
        <v>3371</v>
      </c>
      <c r="D24" s="791" t="s">
        <v>24</v>
      </c>
      <c r="E24" s="791">
        <v>33.409999999999997</v>
      </c>
      <c r="F24" s="791">
        <v>35.409999999999997</v>
      </c>
      <c r="G24" s="791">
        <v>1024</v>
      </c>
      <c r="H24" s="791">
        <v>0.52</v>
      </c>
      <c r="I24" s="791">
        <v>100443</v>
      </c>
      <c r="J24" s="791" t="s">
        <v>3357</v>
      </c>
      <c r="K24" s="790">
        <v>27.25</v>
      </c>
      <c r="O24" s="58">
        <v>12.6</v>
      </c>
      <c r="P24" s="491">
        <v>0.42120000000000002</v>
      </c>
      <c r="Q24" s="790">
        <v>5.31</v>
      </c>
      <c r="S24" s="790">
        <v>5.31</v>
      </c>
    </row>
    <row r="26" spans="1:19" x14ac:dyDescent="0.3">
      <c r="A26" s="10" t="s">
        <v>3354</v>
      </c>
      <c r="B26" s="10" t="s">
        <v>3372</v>
      </c>
      <c r="C26" s="10" t="s">
        <v>3373</v>
      </c>
      <c r="D26" s="791" t="s">
        <v>24</v>
      </c>
      <c r="E26" s="791">
        <v>34.33</v>
      </c>
      <c r="F26" s="791">
        <v>36.33</v>
      </c>
      <c r="G26" s="791">
        <v>1024</v>
      </c>
      <c r="H26" s="791">
        <v>0.54</v>
      </c>
      <c r="I26" s="791">
        <v>100443</v>
      </c>
      <c r="J26" s="791" t="s">
        <v>3357</v>
      </c>
      <c r="K26" s="790">
        <v>34.75</v>
      </c>
      <c r="O26" s="58">
        <v>10.78</v>
      </c>
      <c r="P26" s="491">
        <v>0.42120000000000002</v>
      </c>
      <c r="Q26" s="790">
        <v>4.54</v>
      </c>
      <c r="S26" s="790">
        <v>4.54</v>
      </c>
    </row>
    <row r="28" spans="1:19" x14ac:dyDescent="0.3">
      <c r="A28" s="10" t="s">
        <v>3354</v>
      </c>
      <c r="B28" s="10" t="s">
        <v>3374</v>
      </c>
      <c r="C28" s="10" t="s">
        <v>3375</v>
      </c>
      <c r="D28" s="791" t="s">
        <v>24</v>
      </c>
      <c r="E28" s="791">
        <v>32.03</v>
      </c>
      <c r="F28" s="791">
        <v>34.03</v>
      </c>
      <c r="G28" s="791">
        <v>1024</v>
      </c>
      <c r="H28" s="60">
        <v>0.5</v>
      </c>
      <c r="I28" s="791">
        <v>100443</v>
      </c>
      <c r="J28" s="791" t="s">
        <v>3357</v>
      </c>
      <c r="K28" s="790">
        <v>41.25</v>
      </c>
      <c r="O28" s="58">
        <v>20.52</v>
      </c>
      <c r="P28" s="491">
        <v>0.42120000000000002</v>
      </c>
      <c r="Q28" s="790">
        <v>8.64</v>
      </c>
      <c r="S28" s="790">
        <v>8.64</v>
      </c>
    </row>
    <row r="30" spans="1:19" x14ac:dyDescent="0.3">
      <c r="A30" s="10" t="s">
        <v>3354</v>
      </c>
      <c r="B30" s="10" t="s">
        <v>3376</v>
      </c>
      <c r="C30" s="10" t="s">
        <v>3377</v>
      </c>
      <c r="D30" s="791" t="s">
        <v>24</v>
      </c>
      <c r="E30" s="791">
        <v>33.9</v>
      </c>
      <c r="F30" s="791">
        <v>35.9</v>
      </c>
      <c r="G30" s="791">
        <v>1024</v>
      </c>
      <c r="H30" s="791">
        <v>0.53</v>
      </c>
      <c r="I30" s="791">
        <v>100443</v>
      </c>
      <c r="J30" s="791" t="s">
        <v>3357</v>
      </c>
      <c r="K30" s="790">
        <v>27</v>
      </c>
      <c r="O30" s="58">
        <v>12.05</v>
      </c>
      <c r="P30" s="491">
        <v>0.42120000000000002</v>
      </c>
      <c r="Q30" s="790">
        <v>5.08</v>
      </c>
      <c r="S30" s="790">
        <v>5.08</v>
      </c>
    </row>
    <row r="32" spans="1:19" x14ac:dyDescent="0.3">
      <c r="A32" s="10" t="s">
        <v>3354</v>
      </c>
      <c r="B32" s="10" t="s">
        <v>3378</v>
      </c>
      <c r="C32" s="10" t="s">
        <v>3379</v>
      </c>
      <c r="D32" s="791" t="s">
        <v>24</v>
      </c>
      <c r="E32" s="791">
        <v>33.9</v>
      </c>
      <c r="F32" s="791">
        <v>35.9</v>
      </c>
      <c r="G32" s="791">
        <v>1024</v>
      </c>
      <c r="H32" s="791">
        <v>0.53</v>
      </c>
      <c r="I32" s="791">
        <v>100443</v>
      </c>
      <c r="J32" s="791" t="s">
        <v>3357</v>
      </c>
      <c r="K32" s="790">
        <v>27</v>
      </c>
      <c r="O32" s="58">
        <v>12.05</v>
      </c>
      <c r="P32" s="491">
        <v>0.42120000000000002</v>
      </c>
      <c r="Q32" s="790">
        <v>5.08</v>
      </c>
      <c r="S32" s="790">
        <v>5.08</v>
      </c>
    </row>
  </sheetData>
  <protectedRanges>
    <protectedRange password="8F60" sqref="T6" name="Calculations_40"/>
  </protectedRanges>
  <conditionalFormatting sqref="C4:C6">
    <cfRule type="duplicateValues" dxfId="19" priority="3"/>
  </conditionalFormatting>
  <conditionalFormatting sqref="D4:D6">
    <cfRule type="duplicateValues" dxfId="18" priority="4"/>
  </conditionalFormatting>
  <conditionalFormatting sqref="D1:D3">
    <cfRule type="duplicateValues" dxfId="17" priority="1"/>
  </conditionalFormatting>
  <conditionalFormatting sqref="E1:E3">
    <cfRule type="duplicateValues" dxfId="16" priority="2"/>
  </conditionalFormatting>
  <pageMargins left="0.7" right="0.7" top="0.75" bottom="0.75" header="0.3" footer="0.3"/>
  <pageSetup scale="40" orientation="landscape"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tabColor rgb="FF0070C0"/>
  </sheetPr>
  <dimension ref="A1:T19"/>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109375" defaultRowHeight="13.8" x14ac:dyDescent="0.3"/>
  <cols>
    <col min="1" max="1" width="9.44140625" style="10" bestFit="1" customWidth="1"/>
    <col min="2" max="2" width="20.109375" style="10" customWidth="1"/>
    <col min="3" max="3" width="27.109375" style="10" bestFit="1" customWidth="1"/>
    <col min="4" max="6" width="10.109375" style="791" bestFit="1" customWidth="1"/>
    <col min="7" max="7" width="8.44140625" style="791" bestFit="1" customWidth="1"/>
    <col min="8" max="8" width="7.44140625" style="791" bestFit="1" customWidth="1"/>
    <col min="9" max="9" width="9.109375" style="791"/>
    <col min="10" max="10" width="22" style="791" bestFit="1" customWidth="1"/>
    <col min="11" max="11" width="20.88671875" style="791" customWidth="1"/>
    <col min="12" max="12" width="21.88671875" style="791" customWidth="1"/>
    <col min="13" max="13" width="20.88671875" style="791" customWidth="1"/>
    <col min="14" max="14" width="10.109375" style="58" bestFit="1" customWidth="1"/>
    <col min="15" max="16" width="8.44140625" style="790" bestFit="1" customWidth="1"/>
    <col min="17" max="17" width="5.88671875" style="59" customWidth="1"/>
    <col min="18" max="18" width="16" style="790" bestFit="1" customWidth="1"/>
    <col min="19" max="19" width="15.88671875" style="790" bestFit="1" customWidth="1"/>
    <col min="20" max="20" width="6.44140625" style="791" bestFit="1" customWidth="1"/>
    <col min="21" max="16384" width="9.10937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792"/>
      <c r="F2" s="793"/>
      <c r="G2" s="793"/>
      <c r="H2" s="793"/>
      <c r="I2" s="793"/>
      <c r="J2" s="793"/>
      <c r="K2" s="793"/>
      <c r="L2" s="793"/>
      <c r="M2" s="793"/>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3380</v>
      </c>
      <c r="L6" s="16" t="s">
        <v>3381</v>
      </c>
      <c r="M6" s="15" t="s">
        <v>3382</v>
      </c>
      <c r="N6" s="24" t="s">
        <v>28</v>
      </c>
      <c r="O6" s="20" t="s">
        <v>12</v>
      </c>
      <c r="P6" s="20" t="s">
        <v>13</v>
      </c>
      <c r="Q6" s="19"/>
      <c r="R6" s="20" t="s">
        <v>16</v>
      </c>
      <c r="S6" s="22" t="s">
        <v>17</v>
      </c>
      <c r="T6" s="15" t="s">
        <v>7</v>
      </c>
    </row>
    <row r="7" spans="1:20" x14ac:dyDescent="0.3">
      <c r="A7" s="10" t="s">
        <v>21</v>
      </c>
      <c r="B7" s="10" t="s">
        <v>22</v>
      </c>
      <c r="C7" s="10">
        <v>12345</v>
      </c>
      <c r="D7" s="791" t="s">
        <v>24</v>
      </c>
      <c r="E7" s="791">
        <v>13.2</v>
      </c>
      <c r="F7" s="791">
        <v>14.75</v>
      </c>
      <c r="G7" s="791">
        <v>50</v>
      </c>
      <c r="H7" s="791">
        <v>4.25</v>
      </c>
      <c r="I7" s="791">
        <v>100054</v>
      </c>
      <c r="J7" s="791" t="s">
        <v>25</v>
      </c>
      <c r="K7" s="790">
        <v>119</v>
      </c>
      <c r="L7" s="790">
        <v>117</v>
      </c>
      <c r="M7" s="790">
        <v>120</v>
      </c>
      <c r="N7" s="58">
        <v>45</v>
      </c>
      <c r="O7" s="790">
        <v>2</v>
      </c>
      <c r="P7" s="790">
        <v>90</v>
      </c>
      <c r="R7" s="790">
        <v>90</v>
      </c>
      <c r="S7" s="790">
        <v>0</v>
      </c>
    </row>
    <row r="8" spans="1:20" ht="28.8" x14ac:dyDescent="0.3">
      <c r="A8" s="10" t="s">
        <v>3383</v>
      </c>
      <c r="B8" s="385" t="s">
        <v>3384</v>
      </c>
      <c r="C8" s="70" t="s">
        <v>3385</v>
      </c>
      <c r="D8" s="791" t="s">
        <v>24</v>
      </c>
      <c r="E8" s="400">
        <v>10</v>
      </c>
      <c r="F8" s="791">
        <v>10.5</v>
      </c>
      <c r="G8" s="401">
        <v>160</v>
      </c>
      <c r="H8" s="401">
        <v>1</v>
      </c>
      <c r="I8" s="791">
        <v>110253</v>
      </c>
      <c r="J8" s="791" t="s">
        <v>3386</v>
      </c>
      <c r="K8" s="790">
        <v>44.8</v>
      </c>
      <c r="L8" s="790">
        <v>43.2</v>
      </c>
      <c r="M8" s="790">
        <v>43.2</v>
      </c>
      <c r="N8" s="58">
        <v>6.71</v>
      </c>
      <c r="O8" s="790">
        <v>1.6368</v>
      </c>
      <c r="P8" s="790">
        <v>10.98</v>
      </c>
      <c r="R8" s="790">
        <v>10.98</v>
      </c>
      <c r="S8" s="790">
        <v>0</v>
      </c>
    </row>
    <row r="9" spans="1:20" ht="28.8" x14ac:dyDescent="0.3">
      <c r="A9" s="10" t="s">
        <v>3383</v>
      </c>
      <c r="B9" s="385" t="s">
        <v>3387</v>
      </c>
      <c r="C9" s="70" t="s">
        <v>3388</v>
      </c>
      <c r="D9" s="791" t="s">
        <v>24</v>
      </c>
      <c r="E9" s="400">
        <v>10</v>
      </c>
      <c r="F9" s="791">
        <v>10.5</v>
      </c>
      <c r="G9" s="401">
        <v>160</v>
      </c>
      <c r="H9" s="401">
        <v>1</v>
      </c>
      <c r="I9" s="791">
        <v>110253</v>
      </c>
      <c r="J9" s="791" t="s">
        <v>3386</v>
      </c>
      <c r="K9" s="843">
        <v>44.8</v>
      </c>
      <c r="L9" s="843">
        <v>43.2</v>
      </c>
      <c r="M9" s="843">
        <v>43.2</v>
      </c>
      <c r="N9" s="58">
        <v>6.71</v>
      </c>
      <c r="O9" s="790">
        <v>1.6368</v>
      </c>
      <c r="P9" s="790">
        <v>10.98</v>
      </c>
      <c r="R9" s="790">
        <v>10.98</v>
      </c>
    </row>
    <row r="10" spans="1:20" ht="28.8" x14ac:dyDescent="0.3">
      <c r="A10" s="10" t="s">
        <v>3383</v>
      </c>
      <c r="B10" s="385" t="s">
        <v>3389</v>
      </c>
      <c r="C10" s="844" t="s">
        <v>3390</v>
      </c>
      <c r="D10" s="791" t="s">
        <v>24</v>
      </c>
      <c r="E10" s="400">
        <v>10</v>
      </c>
      <c r="F10" s="791">
        <v>10.5</v>
      </c>
      <c r="G10" s="401">
        <v>160</v>
      </c>
      <c r="H10" s="401">
        <v>1</v>
      </c>
      <c r="I10" s="791">
        <v>110253</v>
      </c>
      <c r="J10" s="791" t="s">
        <v>3386</v>
      </c>
      <c r="K10" s="843">
        <v>44.8</v>
      </c>
      <c r="L10" s="843">
        <v>43.2</v>
      </c>
      <c r="M10" s="843">
        <v>43.2</v>
      </c>
      <c r="N10" s="58">
        <v>6.71</v>
      </c>
      <c r="O10" s="790">
        <v>1.6368</v>
      </c>
      <c r="P10" s="790">
        <v>10.98</v>
      </c>
      <c r="R10" s="790">
        <v>10.98</v>
      </c>
    </row>
    <row r="11" spans="1:20" ht="28.8" x14ac:dyDescent="0.3">
      <c r="A11" s="10" t="s">
        <v>3383</v>
      </c>
      <c r="B11" s="385" t="s">
        <v>3391</v>
      </c>
      <c r="C11" s="844" t="s">
        <v>3392</v>
      </c>
      <c r="D11" s="791" t="s">
        <v>24</v>
      </c>
      <c r="E11" s="400">
        <v>10</v>
      </c>
      <c r="F11" s="791">
        <v>10.5</v>
      </c>
      <c r="G11" s="401">
        <v>160</v>
      </c>
      <c r="H11" s="401">
        <v>1</v>
      </c>
      <c r="I11" s="791">
        <v>110253</v>
      </c>
      <c r="J11" s="791" t="s">
        <v>3386</v>
      </c>
      <c r="K11" s="843">
        <v>44.8</v>
      </c>
      <c r="L11" s="843">
        <v>43.2</v>
      </c>
      <c r="M11" s="843">
        <v>43.2</v>
      </c>
      <c r="N11" s="58">
        <v>6.71</v>
      </c>
      <c r="O11" s="790">
        <v>1.6368</v>
      </c>
      <c r="P11" s="790">
        <v>10.98</v>
      </c>
      <c r="R11" s="790">
        <v>10.98</v>
      </c>
    </row>
    <row r="12" spans="1:20" ht="28.8" x14ac:dyDescent="0.3">
      <c r="A12" s="10" t="s">
        <v>3383</v>
      </c>
      <c r="B12" s="385" t="s">
        <v>3393</v>
      </c>
      <c r="C12" s="70" t="s">
        <v>3394</v>
      </c>
      <c r="D12" s="791" t="s">
        <v>24</v>
      </c>
      <c r="E12" s="400">
        <v>10.5</v>
      </c>
      <c r="F12" s="791">
        <v>11</v>
      </c>
      <c r="G12" s="401">
        <v>84</v>
      </c>
      <c r="H12" s="401">
        <v>2</v>
      </c>
      <c r="I12" s="791">
        <v>110253</v>
      </c>
      <c r="J12" s="791" t="s">
        <v>3386</v>
      </c>
      <c r="K12" s="845">
        <v>38.64</v>
      </c>
      <c r="L12" s="845">
        <v>36.96</v>
      </c>
      <c r="M12" s="845">
        <v>36.96</v>
      </c>
      <c r="N12" s="58">
        <v>6.71</v>
      </c>
      <c r="O12" s="790">
        <v>1.64</v>
      </c>
      <c r="P12" s="790">
        <v>10.98</v>
      </c>
      <c r="R12" s="790">
        <v>10.98</v>
      </c>
    </row>
    <row r="13" spans="1:20" ht="28.8" x14ac:dyDescent="0.3">
      <c r="A13" s="10" t="s">
        <v>3383</v>
      </c>
      <c r="B13" s="385" t="s">
        <v>3395</v>
      </c>
      <c r="C13" s="844" t="s">
        <v>3396</v>
      </c>
      <c r="D13" s="791" t="s">
        <v>24</v>
      </c>
      <c r="E13" s="400">
        <v>10.5</v>
      </c>
      <c r="F13" s="791">
        <v>11</v>
      </c>
      <c r="G13" s="401">
        <v>84</v>
      </c>
      <c r="H13" s="401">
        <v>2</v>
      </c>
      <c r="I13" s="791">
        <v>110253</v>
      </c>
      <c r="J13" s="791" t="s">
        <v>3386</v>
      </c>
      <c r="K13" s="845">
        <v>38.64</v>
      </c>
      <c r="L13" s="845">
        <v>36.96</v>
      </c>
      <c r="M13" s="845">
        <v>36.96</v>
      </c>
      <c r="N13" s="58">
        <v>6.71</v>
      </c>
      <c r="O13" s="790">
        <v>1.64</v>
      </c>
      <c r="P13" s="790">
        <v>10.98</v>
      </c>
      <c r="R13" s="790">
        <v>10.98</v>
      </c>
    </row>
    <row r="14" spans="1:20" ht="28.8" x14ac:dyDescent="0.3">
      <c r="A14" s="10" t="s">
        <v>3383</v>
      </c>
      <c r="B14" s="385" t="s">
        <v>3397</v>
      </c>
      <c r="C14" s="844" t="s">
        <v>3398</v>
      </c>
      <c r="D14" s="791" t="s">
        <v>24</v>
      </c>
      <c r="E14" s="400">
        <v>10.5</v>
      </c>
      <c r="F14" s="791">
        <v>11</v>
      </c>
      <c r="G14" s="401">
        <v>84</v>
      </c>
      <c r="H14" s="401">
        <v>2</v>
      </c>
      <c r="I14" s="791">
        <v>110253</v>
      </c>
      <c r="J14" s="791" t="s">
        <v>3386</v>
      </c>
      <c r="K14" s="845">
        <v>38.64</v>
      </c>
      <c r="L14" s="845">
        <v>36.96</v>
      </c>
      <c r="M14" s="845">
        <v>36.96</v>
      </c>
      <c r="N14" s="58">
        <v>6.71</v>
      </c>
      <c r="O14" s="790">
        <v>1.64</v>
      </c>
      <c r="P14" s="790">
        <v>10.98</v>
      </c>
      <c r="R14" s="790">
        <v>10.98</v>
      </c>
    </row>
    <row r="15" spans="1:20" ht="28.8" x14ac:dyDescent="0.3">
      <c r="A15" s="10" t="s">
        <v>3383</v>
      </c>
      <c r="B15" s="390" t="s">
        <v>3399</v>
      </c>
      <c r="C15" s="844" t="s">
        <v>3400</v>
      </c>
      <c r="D15" s="791" t="s">
        <v>24</v>
      </c>
      <c r="E15" s="846">
        <v>10.5</v>
      </c>
      <c r="F15" s="791">
        <v>11</v>
      </c>
      <c r="G15" s="847">
        <v>84</v>
      </c>
      <c r="H15" s="847">
        <v>2</v>
      </c>
      <c r="I15" s="791">
        <v>110253</v>
      </c>
      <c r="J15" s="791" t="s">
        <v>3386</v>
      </c>
      <c r="K15" s="845">
        <v>38.64</v>
      </c>
      <c r="L15" s="845">
        <v>36.96</v>
      </c>
      <c r="M15" s="845">
        <v>36.96</v>
      </c>
      <c r="N15" s="58">
        <v>6.71</v>
      </c>
      <c r="O15" s="790">
        <v>1.64</v>
      </c>
      <c r="P15" s="790">
        <v>10.98</v>
      </c>
      <c r="R15" s="790">
        <v>10.98</v>
      </c>
    </row>
    <row r="16" spans="1:20" ht="28.8" x14ac:dyDescent="0.3">
      <c r="A16" s="10" t="s">
        <v>3383</v>
      </c>
      <c r="B16" s="385" t="s">
        <v>3401</v>
      </c>
      <c r="C16" s="70" t="s">
        <v>3402</v>
      </c>
      <c r="D16" s="791" t="s">
        <v>24</v>
      </c>
      <c r="E16" s="791">
        <v>10</v>
      </c>
      <c r="F16" s="791">
        <v>10.5</v>
      </c>
      <c r="G16" s="791">
        <v>160</v>
      </c>
      <c r="H16" s="791">
        <v>1</v>
      </c>
      <c r="I16" s="791">
        <v>110253</v>
      </c>
      <c r="J16" s="791" t="s">
        <v>3386</v>
      </c>
      <c r="K16" s="843">
        <v>44.8</v>
      </c>
      <c r="L16" s="843">
        <v>43.2</v>
      </c>
      <c r="M16" s="843">
        <v>43.2</v>
      </c>
      <c r="N16" s="58">
        <v>6.71</v>
      </c>
      <c r="O16" s="790">
        <v>1.64</v>
      </c>
      <c r="P16" s="790">
        <v>10.98</v>
      </c>
      <c r="R16" s="790">
        <v>10.98</v>
      </c>
    </row>
    <row r="17" spans="1:18" ht="28.8" x14ac:dyDescent="0.3">
      <c r="A17" s="10" t="s">
        <v>3383</v>
      </c>
      <c r="B17" s="385" t="s">
        <v>3403</v>
      </c>
      <c r="C17" s="70" t="s">
        <v>3404</v>
      </c>
      <c r="D17" s="791" t="s">
        <v>24</v>
      </c>
      <c r="E17" s="791">
        <v>10.5</v>
      </c>
      <c r="F17" s="791">
        <v>11</v>
      </c>
      <c r="G17" s="791">
        <v>84</v>
      </c>
      <c r="H17" s="791">
        <v>2</v>
      </c>
      <c r="I17" s="791">
        <v>110253</v>
      </c>
      <c r="J17" s="791" t="s">
        <v>3386</v>
      </c>
      <c r="K17" s="845">
        <v>38.64</v>
      </c>
      <c r="L17" s="845">
        <v>36.96</v>
      </c>
      <c r="M17" s="845">
        <v>36.96</v>
      </c>
      <c r="N17" s="58">
        <v>6.71</v>
      </c>
      <c r="O17" s="790">
        <v>1.64</v>
      </c>
      <c r="P17" s="790">
        <v>10.98</v>
      </c>
      <c r="R17" s="790">
        <v>10.98</v>
      </c>
    </row>
    <row r="18" spans="1:18" ht="28.8" x14ac:dyDescent="0.3">
      <c r="A18" s="10" t="s">
        <v>3383</v>
      </c>
      <c r="B18" s="385" t="s">
        <v>3405</v>
      </c>
      <c r="C18" s="70" t="s">
        <v>3406</v>
      </c>
      <c r="D18" s="791" t="s">
        <v>24</v>
      </c>
      <c r="E18" s="791">
        <v>10</v>
      </c>
      <c r="F18" s="791">
        <v>10.5</v>
      </c>
      <c r="G18" s="791">
        <v>160</v>
      </c>
      <c r="H18" s="791">
        <v>1</v>
      </c>
      <c r="I18" s="791">
        <v>110253</v>
      </c>
      <c r="J18" s="791" t="s">
        <v>3386</v>
      </c>
      <c r="K18" s="843">
        <v>44.8</v>
      </c>
      <c r="L18" s="843">
        <v>43.2</v>
      </c>
      <c r="M18" s="843">
        <v>43.2</v>
      </c>
      <c r="N18" s="58">
        <v>6.71</v>
      </c>
      <c r="O18" s="790">
        <v>1.64</v>
      </c>
      <c r="P18" s="790">
        <v>10.98</v>
      </c>
      <c r="R18" s="790">
        <v>10.98</v>
      </c>
    </row>
    <row r="19" spans="1:18" ht="28.8" x14ac:dyDescent="0.3">
      <c r="A19" s="10" t="s">
        <v>3383</v>
      </c>
      <c r="B19" s="385" t="s">
        <v>3407</v>
      </c>
      <c r="C19" s="70" t="s">
        <v>3408</v>
      </c>
      <c r="D19" s="791" t="s">
        <v>24</v>
      </c>
      <c r="E19" s="791">
        <v>10.5</v>
      </c>
      <c r="F19" s="791">
        <v>11</v>
      </c>
      <c r="G19" s="791">
        <v>84</v>
      </c>
      <c r="H19" s="791">
        <v>2</v>
      </c>
      <c r="I19" s="791">
        <v>110253</v>
      </c>
      <c r="J19" s="791" t="s">
        <v>3386</v>
      </c>
      <c r="K19" s="845">
        <v>38.64</v>
      </c>
      <c r="L19" s="845">
        <v>36.96</v>
      </c>
      <c r="M19" s="845">
        <v>36.96</v>
      </c>
      <c r="N19" s="58">
        <v>6.71</v>
      </c>
      <c r="O19" s="790">
        <v>1.64</v>
      </c>
      <c r="P19" s="790">
        <v>10.98</v>
      </c>
      <c r="R19" s="790">
        <v>10.98</v>
      </c>
    </row>
  </sheetData>
  <protectedRanges>
    <protectedRange password="8F60" sqref="S6" name="Calculations_40"/>
  </protectedRanges>
  <conditionalFormatting sqref="C4:C6">
    <cfRule type="duplicateValues" dxfId="15" priority="3"/>
  </conditionalFormatting>
  <conditionalFormatting sqref="D4:D6">
    <cfRule type="duplicateValues" dxfId="14" priority="4"/>
  </conditionalFormatting>
  <conditionalFormatting sqref="D1:D3">
    <cfRule type="duplicateValues" dxfId="13" priority="1"/>
  </conditionalFormatting>
  <conditionalFormatting sqref="E1:E3">
    <cfRule type="duplicateValues" dxfId="12" priority="2"/>
  </conditionalFormatting>
  <pageMargins left="0.7" right="0.7" top="0.75" bottom="0.75" header="0.3" footer="0.3"/>
  <pageSetup orientation="portrait" horizontalDpi="4294967292" verticalDpi="4294967292"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AA50"/>
  <sheetViews>
    <sheetView workbookViewId="0">
      <pane xSplit="4" ySplit="6" topLeftCell="E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1" style="10" customWidth="1"/>
    <col min="2" max="2" width="38.109375" style="10" customWidth="1"/>
    <col min="3" max="3" width="13.33203125" style="10" bestFit="1" customWidth="1"/>
    <col min="4" max="4" width="13" style="10" customWidth="1"/>
    <col min="5" max="5" width="9.33203125" style="207"/>
    <col min="6" max="6" width="10.44140625" style="207" customWidth="1"/>
    <col min="7" max="7" width="12" style="207" customWidth="1"/>
    <col min="8" max="10" width="9.33203125" style="207"/>
    <col min="11" max="11" width="22" style="207" bestFit="1" customWidth="1"/>
    <col min="12" max="12" width="12" style="207" customWidth="1"/>
    <col min="13" max="13" width="9.33203125" style="206"/>
    <col min="14" max="14" width="9.5546875" style="206" bestFit="1" customWidth="1"/>
    <col min="15" max="15" width="3.6640625" style="59" customWidth="1"/>
    <col min="16" max="16" width="17.6640625" style="206" customWidth="1"/>
    <col min="17" max="18" width="19.33203125" style="206" customWidth="1"/>
    <col min="19" max="19" width="14" style="207" customWidth="1"/>
    <col min="20" max="22" width="9.33203125" style="207"/>
    <col min="23" max="23" width="21.5546875" style="206" customWidth="1"/>
    <col min="24" max="24" width="22.33203125" style="206" customWidth="1"/>
    <col min="25" max="25" width="22.6640625" style="206" customWidth="1"/>
    <col min="26" max="26" width="12.5546875" style="206" customWidth="1"/>
    <col min="27" max="27" width="9.33203125" style="207"/>
    <col min="28" max="16384" width="9.33203125" style="10"/>
  </cols>
  <sheetData>
    <row r="1" spans="1:27" s="3" customFormat="1" x14ac:dyDescent="0.3">
      <c r="A1" s="1"/>
      <c r="B1" s="2" t="s">
        <v>42</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x14ac:dyDescent="0.3">
      <c r="A2" s="4"/>
      <c r="B2" s="5" t="s">
        <v>41</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942" t="s">
        <v>19</v>
      </c>
      <c r="Q5" s="943"/>
      <c r="R5" s="205"/>
      <c r="S5" s="227" t="s">
        <v>2</v>
      </c>
      <c r="T5" s="228"/>
      <c r="U5" s="229"/>
      <c r="V5" s="229"/>
      <c r="W5" s="64"/>
      <c r="X5" s="64"/>
      <c r="Y5" s="65"/>
      <c r="Z5" s="54"/>
      <c r="AA5" s="55"/>
    </row>
    <row r="6" spans="1:27" ht="69.599999999999994" thickBot="1" x14ac:dyDescent="0.35">
      <c r="A6" s="11" t="s">
        <v>3</v>
      </c>
      <c r="B6" s="12" t="s">
        <v>8</v>
      </c>
      <c r="C6" s="12" t="s">
        <v>4</v>
      </c>
      <c r="D6" s="13" t="s">
        <v>18</v>
      </c>
      <c r="E6" s="14" t="s">
        <v>9</v>
      </c>
      <c r="F6" s="14" t="s">
        <v>5</v>
      </c>
      <c r="G6" s="14" t="s">
        <v>6</v>
      </c>
      <c r="H6" s="12" t="s">
        <v>38</v>
      </c>
      <c r="I6" s="14" t="s">
        <v>39</v>
      </c>
      <c r="J6" s="17" t="s">
        <v>10</v>
      </c>
      <c r="K6" s="14" t="s">
        <v>11</v>
      </c>
      <c r="L6" s="21" t="s">
        <v>28</v>
      </c>
      <c r="M6" s="23" t="s">
        <v>12</v>
      </c>
      <c r="N6" s="23" t="s">
        <v>13</v>
      </c>
      <c r="O6" s="19"/>
      <c r="P6" s="15" t="s">
        <v>32</v>
      </c>
      <c r="Q6" s="15" t="s">
        <v>33</v>
      </c>
      <c r="R6" s="15" t="s">
        <v>34</v>
      </c>
      <c r="S6" s="13" t="s">
        <v>15</v>
      </c>
      <c r="T6" s="14" t="s">
        <v>9</v>
      </c>
      <c r="U6" s="12" t="s">
        <v>40</v>
      </c>
      <c r="V6" s="14" t="s">
        <v>39</v>
      </c>
      <c r="W6" s="15" t="s">
        <v>35</v>
      </c>
      <c r="X6" s="15" t="s">
        <v>36</v>
      </c>
      <c r="Y6" s="15" t="s">
        <v>37</v>
      </c>
      <c r="Z6" s="22" t="s">
        <v>17</v>
      </c>
      <c r="AA6" s="15" t="s">
        <v>7</v>
      </c>
    </row>
    <row r="7" spans="1:27" x14ac:dyDescent="0.3">
      <c r="A7" s="10" t="s">
        <v>21</v>
      </c>
      <c r="B7" s="10" t="s">
        <v>22</v>
      </c>
      <c r="C7" s="10" t="s">
        <v>23</v>
      </c>
      <c r="D7" s="10">
        <v>12345</v>
      </c>
      <c r="E7" s="207" t="s">
        <v>24</v>
      </c>
      <c r="F7" s="207">
        <v>13.2</v>
      </c>
      <c r="G7" s="207">
        <v>14.75</v>
      </c>
      <c r="H7" s="207">
        <v>50</v>
      </c>
      <c r="I7" s="207">
        <v>4.25</v>
      </c>
      <c r="J7" s="207">
        <v>100154</v>
      </c>
      <c r="K7" s="207" t="s">
        <v>25</v>
      </c>
      <c r="L7" s="60">
        <v>45</v>
      </c>
      <c r="M7" s="206">
        <v>2</v>
      </c>
      <c r="N7" s="206">
        <v>90</v>
      </c>
      <c r="P7" s="206">
        <v>30</v>
      </c>
      <c r="Q7" s="206">
        <v>28</v>
      </c>
      <c r="R7" s="206">
        <v>26</v>
      </c>
      <c r="S7" s="207" t="s">
        <v>26</v>
      </c>
      <c r="T7" s="207" t="s">
        <v>24</v>
      </c>
      <c r="U7" s="207">
        <v>50</v>
      </c>
      <c r="V7" s="207">
        <v>4.25</v>
      </c>
      <c r="W7" s="206">
        <v>119</v>
      </c>
      <c r="X7" s="206">
        <v>117</v>
      </c>
      <c r="Y7" s="206">
        <v>120</v>
      </c>
      <c r="Z7" s="206">
        <v>0</v>
      </c>
    </row>
    <row r="8" spans="1:27" x14ac:dyDescent="0.3">
      <c r="A8" s="10" t="s">
        <v>21</v>
      </c>
      <c r="B8" s="10" t="s">
        <v>22</v>
      </c>
      <c r="C8" s="10" t="s">
        <v>23</v>
      </c>
      <c r="D8" s="10">
        <v>12345</v>
      </c>
      <c r="E8" s="207" t="s">
        <v>24</v>
      </c>
      <c r="F8" s="207">
        <v>13.2</v>
      </c>
      <c r="G8" s="207">
        <v>14.75</v>
      </c>
      <c r="H8" s="207">
        <v>50</v>
      </c>
      <c r="I8" s="207">
        <v>4.25</v>
      </c>
      <c r="J8" s="207">
        <v>100036</v>
      </c>
      <c r="K8" s="207" t="s">
        <v>27</v>
      </c>
      <c r="L8" s="207">
        <v>1</v>
      </c>
      <c r="M8" s="206">
        <v>1.5</v>
      </c>
      <c r="N8" s="206">
        <v>1.5</v>
      </c>
      <c r="P8" s="206">
        <v>118.5</v>
      </c>
      <c r="Q8" s="206">
        <v>116.5</v>
      </c>
      <c r="R8" s="206">
        <v>114.4</v>
      </c>
      <c r="S8" s="207" t="s">
        <v>26</v>
      </c>
      <c r="T8" s="207" t="s">
        <v>24</v>
      </c>
      <c r="U8" s="207">
        <v>50</v>
      </c>
      <c r="V8" s="207">
        <v>4.25</v>
      </c>
      <c r="W8" s="206">
        <v>119</v>
      </c>
      <c r="X8" s="206">
        <v>117</v>
      </c>
      <c r="Y8" s="206">
        <v>120</v>
      </c>
      <c r="Z8" s="206">
        <v>0</v>
      </c>
    </row>
    <row r="9" spans="1:27" x14ac:dyDescent="0.3">
      <c r="A9" s="10" t="s">
        <v>21</v>
      </c>
      <c r="B9" s="10" t="s">
        <v>22</v>
      </c>
      <c r="C9" s="10" t="s">
        <v>23</v>
      </c>
      <c r="D9" s="10">
        <v>12345</v>
      </c>
      <c r="E9" s="207" t="s">
        <v>24</v>
      </c>
      <c r="F9" s="207">
        <v>13.2</v>
      </c>
      <c r="G9" s="207">
        <v>14.75</v>
      </c>
      <c r="H9" s="207">
        <v>50</v>
      </c>
      <c r="I9" s="207">
        <v>4.25</v>
      </c>
      <c r="J9" s="207">
        <v>100154</v>
      </c>
      <c r="K9" s="207" t="s">
        <v>25</v>
      </c>
      <c r="L9" s="60">
        <v>45</v>
      </c>
      <c r="M9" s="206">
        <v>2</v>
      </c>
      <c r="N9" s="206">
        <v>90</v>
      </c>
    </row>
    <row r="10" spans="1:27" x14ac:dyDescent="0.3">
      <c r="J10" s="207">
        <v>100036</v>
      </c>
      <c r="K10" s="207" t="s">
        <v>27</v>
      </c>
      <c r="L10" s="207">
        <v>1</v>
      </c>
      <c r="M10" s="206">
        <v>1.5</v>
      </c>
      <c r="N10" s="206">
        <v>1.5</v>
      </c>
      <c r="P10" s="206">
        <v>28.5</v>
      </c>
      <c r="Q10" s="206">
        <v>26.5</v>
      </c>
      <c r="R10" s="206">
        <v>24.5</v>
      </c>
      <c r="S10" s="207" t="s">
        <v>26</v>
      </c>
      <c r="T10" s="207" t="s">
        <v>24</v>
      </c>
      <c r="U10" s="207">
        <v>50</v>
      </c>
      <c r="V10" s="207">
        <v>4.25</v>
      </c>
      <c r="W10" s="206">
        <v>119</v>
      </c>
      <c r="X10" s="206">
        <v>117</v>
      </c>
      <c r="Y10" s="206">
        <v>120</v>
      </c>
      <c r="Z10" s="206">
        <v>0</v>
      </c>
    </row>
    <row r="11" spans="1:27" x14ac:dyDescent="0.3">
      <c r="A11" s="10" t="s">
        <v>325</v>
      </c>
      <c r="B11" s="10" t="s">
        <v>326</v>
      </c>
      <c r="C11" s="10" t="s">
        <v>373</v>
      </c>
      <c r="D11" s="207" t="s">
        <v>327</v>
      </c>
      <c r="E11" s="207" t="s">
        <v>24</v>
      </c>
      <c r="F11" s="207">
        <v>29.53</v>
      </c>
      <c r="G11" s="207">
        <v>30.5</v>
      </c>
      <c r="H11" s="207">
        <v>110</v>
      </c>
      <c r="I11" s="207">
        <v>4.3</v>
      </c>
      <c r="J11" s="207">
        <v>110242</v>
      </c>
      <c r="K11" s="207" t="s">
        <v>328</v>
      </c>
      <c r="L11" s="207">
        <v>11.28</v>
      </c>
      <c r="M11" s="77">
        <v>1.6368</v>
      </c>
      <c r="N11" s="206">
        <v>18.47</v>
      </c>
      <c r="P11" s="206">
        <v>51.75</v>
      </c>
      <c r="S11" s="207" t="s">
        <v>327</v>
      </c>
      <c r="T11" s="207" t="s">
        <v>24</v>
      </c>
      <c r="U11" s="207">
        <v>110</v>
      </c>
      <c r="V11" s="207">
        <v>4.3</v>
      </c>
      <c r="W11" s="206">
        <v>74.599999999999994</v>
      </c>
      <c r="Z11" s="206">
        <v>4.38</v>
      </c>
    </row>
    <row r="12" spans="1:27" x14ac:dyDescent="0.3">
      <c r="A12" s="10" t="s">
        <v>325</v>
      </c>
      <c r="B12" s="10" t="s">
        <v>329</v>
      </c>
      <c r="C12" s="10" t="s">
        <v>373</v>
      </c>
      <c r="D12" s="207" t="s">
        <v>330</v>
      </c>
      <c r="E12" s="207" t="s">
        <v>24</v>
      </c>
      <c r="F12" s="207">
        <v>32.340000000000003</v>
      </c>
      <c r="G12" s="207">
        <v>33.340000000000003</v>
      </c>
      <c r="H12" s="207">
        <v>112</v>
      </c>
      <c r="I12" s="207">
        <v>4.62</v>
      </c>
      <c r="J12" s="207">
        <v>110242</v>
      </c>
      <c r="K12" s="207" t="s">
        <v>328</v>
      </c>
      <c r="L12" s="207">
        <v>11.37</v>
      </c>
      <c r="M12" s="77">
        <v>1.6368</v>
      </c>
      <c r="N12" s="206">
        <v>18.62</v>
      </c>
      <c r="P12" s="206">
        <v>55.17</v>
      </c>
      <c r="S12" s="207" t="s">
        <v>330</v>
      </c>
      <c r="T12" s="207" t="s">
        <v>24</v>
      </c>
      <c r="U12" s="207">
        <v>112</v>
      </c>
      <c r="V12" s="207">
        <v>4.62</v>
      </c>
      <c r="W12" s="206">
        <v>78.44</v>
      </c>
      <c r="Z12" s="206">
        <v>4.6500000000000004</v>
      </c>
    </row>
    <row r="13" spans="1:27" x14ac:dyDescent="0.3">
      <c r="A13" s="10" t="s">
        <v>325</v>
      </c>
      <c r="B13" s="10" t="s">
        <v>331</v>
      </c>
      <c r="C13" s="10" t="s">
        <v>373</v>
      </c>
      <c r="D13" s="207" t="s">
        <v>332</v>
      </c>
      <c r="E13" s="207" t="s">
        <v>24</v>
      </c>
      <c r="F13" s="207">
        <v>25.51</v>
      </c>
      <c r="G13" s="207">
        <v>26.51</v>
      </c>
      <c r="H13" s="207">
        <v>108</v>
      </c>
      <c r="I13" s="207">
        <v>3.78</v>
      </c>
      <c r="J13" s="207">
        <v>110242</v>
      </c>
      <c r="K13" s="207" t="s">
        <v>328</v>
      </c>
      <c r="L13" s="207">
        <v>4.76</v>
      </c>
      <c r="M13" s="77">
        <v>1.6368</v>
      </c>
      <c r="N13" s="206">
        <v>7.79</v>
      </c>
      <c r="P13" s="206">
        <v>52.15</v>
      </c>
      <c r="S13" s="207" t="s">
        <v>332</v>
      </c>
      <c r="T13" s="207" t="s">
        <v>24</v>
      </c>
      <c r="U13" s="207">
        <v>108</v>
      </c>
      <c r="V13" s="207">
        <v>3.78</v>
      </c>
      <c r="W13" s="206">
        <v>61.58</v>
      </c>
      <c r="Z13" s="206">
        <v>1.64</v>
      </c>
    </row>
    <row r="14" spans="1:27" x14ac:dyDescent="0.3">
      <c r="A14" s="10" t="s">
        <v>325</v>
      </c>
      <c r="B14" s="10" t="s">
        <v>326</v>
      </c>
      <c r="C14" s="10" t="s">
        <v>373</v>
      </c>
      <c r="D14" s="207" t="s">
        <v>333</v>
      </c>
      <c r="E14" s="207" t="s">
        <v>24</v>
      </c>
      <c r="F14" s="207">
        <v>27.38</v>
      </c>
      <c r="G14" s="207">
        <v>28.83</v>
      </c>
      <c r="H14" s="207">
        <v>120</v>
      </c>
      <c r="I14" s="207">
        <v>3.65</v>
      </c>
      <c r="J14" s="207">
        <v>110242</v>
      </c>
      <c r="K14" s="207" t="s">
        <v>328</v>
      </c>
      <c r="L14" s="207">
        <v>9.43</v>
      </c>
      <c r="M14" s="77">
        <v>1.6368</v>
      </c>
      <c r="N14" s="206">
        <v>15.44</v>
      </c>
      <c r="P14" s="206">
        <v>52.2</v>
      </c>
      <c r="S14" s="207" t="s">
        <v>333</v>
      </c>
      <c r="T14" s="207" t="s">
        <v>24</v>
      </c>
      <c r="U14" s="207">
        <v>120</v>
      </c>
      <c r="V14" s="207">
        <v>3.65</v>
      </c>
      <c r="W14" s="206">
        <v>71.42</v>
      </c>
      <c r="Z14" s="206">
        <v>3.78</v>
      </c>
    </row>
    <row r="15" spans="1:27" x14ac:dyDescent="0.3">
      <c r="A15" s="10" t="s">
        <v>325</v>
      </c>
      <c r="B15" s="10" t="s">
        <v>334</v>
      </c>
      <c r="C15" s="10" t="s">
        <v>373</v>
      </c>
      <c r="D15" s="207" t="s">
        <v>335</v>
      </c>
      <c r="E15" s="207" t="s">
        <v>24</v>
      </c>
      <c r="F15" s="207">
        <v>31.08</v>
      </c>
      <c r="G15" s="207">
        <v>32</v>
      </c>
      <c r="H15" s="207">
        <v>113</v>
      </c>
      <c r="I15" s="207">
        <v>4.4000000000000004</v>
      </c>
      <c r="J15" s="207">
        <v>110242</v>
      </c>
      <c r="K15" s="207" t="s">
        <v>328</v>
      </c>
      <c r="L15" s="207">
        <v>6.15</v>
      </c>
      <c r="M15" s="77">
        <v>1.6368</v>
      </c>
      <c r="N15" s="206">
        <v>10.07</v>
      </c>
      <c r="P15" s="206">
        <v>62.53</v>
      </c>
      <c r="S15" s="207" t="s">
        <v>335</v>
      </c>
      <c r="T15" s="207" t="s">
        <v>24</v>
      </c>
      <c r="U15" s="207">
        <v>113</v>
      </c>
      <c r="V15" s="207">
        <v>4.4000000000000004</v>
      </c>
      <c r="W15" s="206">
        <v>75.14</v>
      </c>
      <c r="Z15" s="206">
        <v>2.54</v>
      </c>
    </row>
    <row r="16" spans="1:27" x14ac:dyDescent="0.3">
      <c r="A16" s="10" t="s">
        <v>325</v>
      </c>
      <c r="B16" s="10" t="s">
        <v>336</v>
      </c>
      <c r="C16" s="10" t="s">
        <v>373</v>
      </c>
      <c r="D16" s="207" t="s">
        <v>337</v>
      </c>
      <c r="E16" s="207" t="s">
        <v>24</v>
      </c>
      <c r="F16" s="207">
        <v>29.53</v>
      </c>
      <c r="G16" s="207">
        <v>30.53</v>
      </c>
      <c r="H16" s="207">
        <v>110</v>
      </c>
      <c r="I16" s="207">
        <v>4.3</v>
      </c>
      <c r="J16" s="207">
        <v>110242</v>
      </c>
      <c r="K16" s="207" t="s">
        <v>328</v>
      </c>
      <c r="L16" s="207">
        <v>7.33</v>
      </c>
      <c r="M16" s="77">
        <v>1.6368</v>
      </c>
      <c r="N16" s="206">
        <v>12</v>
      </c>
      <c r="P16" s="206">
        <v>53.58</v>
      </c>
      <c r="S16" s="207" t="s">
        <v>337</v>
      </c>
      <c r="T16" s="207" t="s">
        <v>24</v>
      </c>
      <c r="U16" s="207">
        <v>110</v>
      </c>
      <c r="V16" s="207">
        <v>4.3</v>
      </c>
      <c r="W16" s="206">
        <v>68.760000000000005</v>
      </c>
      <c r="Z16" s="206">
        <v>3.18</v>
      </c>
    </row>
    <row r="17" spans="1:26" x14ac:dyDescent="0.3">
      <c r="A17" s="10" t="s">
        <v>325</v>
      </c>
      <c r="B17" s="10" t="s">
        <v>338</v>
      </c>
      <c r="C17" s="10" t="s">
        <v>373</v>
      </c>
      <c r="D17" s="207" t="s">
        <v>339</v>
      </c>
      <c r="E17" s="207" t="s">
        <v>24</v>
      </c>
      <c r="F17" s="207">
        <v>30</v>
      </c>
      <c r="G17" s="207">
        <v>31.5</v>
      </c>
      <c r="H17" s="207">
        <v>211</v>
      </c>
      <c r="I17" s="207">
        <v>2.27</v>
      </c>
      <c r="J17" s="207">
        <v>110242</v>
      </c>
      <c r="K17" s="207" t="s">
        <v>328</v>
      </c>
      <c r="L17" s="207">
        <v>3.17</v>
      </c>
      <c r="M17" s="77">
        <v>1.6368</v>
      </c>
      <c r="N17" s="206">
        <v>5.2</v>
      </c>
      <c r="P17" s="206">
        <v>69.84</v>
      </c>
      <c r="S17" s="207" t="s">
        <v>339</v>
      </c>
      <c r="T17" s="207" t="s">
        <v>24</v>
      </c>
      <c r="U17" s="207">
        <v>211</v>
      </c>
      <c r="V17" s="207">
        <v>2.27</v>
      </c>
      <c r="W17" s="206">
        <v>78.290000000000006</v>
      </c>
      <c r="Z17" s="206">
        <v>3.25</v>
      </c>
    </row>
    <row r="18" spans="1:26" x14ac:dyDescent="0.3">
      <c r="A18" s="10" t="s">
        <v>325</v>
      </c>
      <c r="B18" s="10" t="s">
        <v>340</v>
      </c>
      <c r="C18" s="10" t="s">
        <v>373</v>
      </c>
      <c r="D18" s="207" t="s">
        <v>341</v>
      </c>
      <c r="E18" s="207" t="s">
        <v>24</v>
      </c>
      <c r="F18" s="207">
        <v>29.97</v>
      </c>
      <c r="G18" s="207">
        <v>31.47</v>
      </c>
      <c r="H18" s="207">
        <v>221</v>
      </c>
      <c r="I18" s="207">
        <v>2.17</v>
      </c>
      <c r="J18" s="207">
        <v>110242</v>
      </c>
      <c r="K18" s="207" t="s">
        <v>328</v>
      </c>
      <c r="L18" s="207">
        <v>5.22</v>
      </c>
      <c r="M18" s="77">
        <v>1.6368</v>
      </c>
      <c r="N18" s="206">
        <v>8.5399999999999991</v>
      </c>
      <c r="P18" s="206">
        <v>62.61</v>
      </c>
      <c r="S18" s="207" t="s">
        <v>341</v>
      </c>
      <c r="T18" s="207" t="s">
        <v>24</v>
      </c>
      <c r="U18" s="207">
        <v>221</v>
      </c>
      <c r="V18" s="207">
        <v>2.17</v>
      </c>
      <c r="W18" s="206">
        <v>72.430000000000007</v>
      </c>
      <c r="Z18" s="206">
        <v>1.28</v>
      </c>
    </row>
    <row r="19" spans="1:26" x14ac:dyDescent="0.3">
      <c r="A19" s="10" t="s">
        <v>325</v>
      </c>
      <c r="B19" s="10" t="s">
        <v>342</v>
      </c>
      <c r="C19" s="10" t="s">
        <v>373</v>
      </c>
      <c r="D19" s="207">
        <v>62001</v>
      </c>
      <c r="E19" s="207" t="s">
        <v>24</v>
      </c>
      <c r="F19" s="207">
        <v>18</v>
      </c>
      <c r="G19" s="207">
        <v>19.75</v>
      </c>
      <c r="H19" s="207">
        <v>144</v>
      </c>
      <c r="I19" s="207">
        <v>2</v>
      </c>
      <c r="J19" s="207">
        <v>110242</v>
      </c>
      <c r="K19" s="207" t="s">
        <v>328</v>
      </c>
      <c r="L19" s="207">
        <v>7.2</v>
      </c>
      <c r="M19" s="77">
        <v>1.6368</v>
      </c>
      <c r="N19" s="206">
        <v>11.79</v>
      </c>
      <c r="P19" s="206">
        <v>42.1</v>
      </c>
      <c r="S19" s="207">
        <v>62001</v>
      </c>
      <c r="T19" s="207" t="s">
        <v>24</v>
      </c>
      <c r="U19" s="207">
        <v>144</v>
      </c>
      <c r="V19" s="207">
        <v>2</v>
      </c>
      <c r="W19" s="206">
        <v>57.63</v>
      </c>
      <c r="Z19" s="206">
        <v>3.74</v>
      </c>
    </row>
    <row r="20" spans="1:26" x14ac:dyDescent="0.3">
      <c r="A20" s="10" t="s">
        <v>325</v>
      </c>
      <c r="B20" s="10" t="s">
        <v>342</v>
      </c>
      <c r="C20" s="10" t="s">
        <v>373</v>
      </c>
      <c r="D20" s="207">
        <v>62002</v>
      </c>
      <c r="E20" s="207" t="s">
        <v>24</v>
      </c>
      <c r="F20" s="207">
        <v>17.440000000000001</v>
      </c>
      <c r="G20" s="207">
        <v>20.69</v>
      </c>
      <c r="H20" s="207">
        <v>90</v>
      </c>
      <c r="I20" s="207">
        <v>3.1</v>
      </c>
      <c r="J20" s="207">
        <v>110242</v>
      </c>
      <c r="K20" s="207" t="s">
        <v>328</v>
      </c>
      <c r="L20" s="207">
        <v>5.63</v>
      </c>
      <c r="M20" s="77">
        <v>1.6368</v>
      </c>
      <c r="N20" s="206">
        <v>9.2100000000000009</v>
      </c>
      <c r="P20" s="206">
        <v>32.75</v>
      </c>
      <c r="S20" s="207">
        <v>62002</v>
      </c>
      <c r="T20" s="207" t="s">
        <v>24</v>
      </c>
      <c r="U20" s="207">
        <v>90</v>
      </c>
      <c r="V20" s="207">
        <v>3.1</v>
      </c>
      <c r="W20" s="206">
        <v>44.57</v>
      </c>
      <c r="Z20" s="206">
        <v>2.61</v>
      </c>
    </row>
    <row r="21" spans="1:26" x14ac:dyDescent="0.3">
      <c r="A21" s="10" t="s">
        <v>325</v>
      </c>
      <c r="B21" s="10" t="s">
        <v>343</v>
      </c>
      <c r="C21" s="10" t="s">
        <v>373</v>
      </c>
      <c r="D21" s="207">
        <v>52106</v>
      </c>
      <c r="E21" s="207" t="s">
        <v>24</v>
      </c>
      <c r="F21" s="207">
        <v>29.7</v>
      </c>
      <c r="G21" s="207">
        <v>30.6</v>
      </c>
      <c r="H21" s="207">
        <v>96</v>
      </c>
      <c r="I21" s="207">
        <v>4.95</v>
      </c>
      <c r="J21" s="207">
        <v>110242</v>
      </c>
      <c r="K21" s="207" t="s">
        <v>328</v>
      </c>
      <c r="L21" s="207">
        <v>9.3000000000000007</v>
      </c>
      <c r="M21" s="77">
        <v>1.6368</v>
      </c>
      <c r="N21" s="206">
        <v>15.22</v>
      </c>
      <c r="P21" s="206">
        <v>49.12</v>
      </c>
      <c r="S21" s="207">
        <v>52106</v>
      </c>
      <c r="T21" s="207" t="s">
        <v>24</v>
      </c>
      <c r="U21" s="207">
        <v>96</v>
      </c>
      <c r="V21" s="207">
        <v>4.95</v>
      </c>
      <c r="W21" s="206">
        <v>69.48</v>
      </c>
      <c r="Z21" s="206">
        <v>5.14</v>
      </c>
    </row>
    <row r="22" spans="1:26" x14ac:dyDescent="0.3">
      <c r="A22" s="10" t="s">
        <v>325</v>
      </c>
      <c r="B22" s="10" t="s">
        <v>344</v>
      </c>
      <c r="C22" s="10" t="s">
        <v>373</v>
      </c>
      <c r="D22" s="207">
        <v>52222</v>
      </c>
      <c r="E22" s="207" t="s">
        <v>24</v>
      </c>
      <c r="F22" s="207">
        <v>28.08</v>
      </c>
      <c r="G22" s="207">
        <v>30.28</v>
      </c>
      <c r="H22" s="207">
        <v>96</v>
      </c>
      <c r="I22" s="207">
        <v>4.68</v>
      </c>
      <c r="J22" s="207">
        <v>110242</v>
      </c>
      <c r="K22" s="207" t="s">
        <v>328</v>
      </c>
      <c r="L22" s="207">
        <v>8.4700000000000006</v>
      </c>
      <c r="M22" s="77">
        <v>1.6368</v>
      </c>
      <c r="N22" s="206">
        <v>13.86</v>
      </c>
      <c r="P22" s="206">
        <v>56.65</v>
      </c>
      <c r="S22" s="207">
        <v>52222</v>
      </c>
      <c r="T22" s="207" t="s">
        <v>24</v>
      </c>
      <c r="U22" s="207">
        <v>96</v>
      </c>
      <c r="V22" s="207">
        <v>4.68</v>
      </c>
      <c r="W22" s="206">
        <v>75.36</v>
      </c>
      <c r="Z22" s="206">
        <v>4.8499999999999996</v>
      </c>
    </row>
    <row r="23" spans="1:26" x14ac:dyDescent="0.3">
      <c r="A23" s="10" t="s">
        <v>325</v>
      </c>
      <c r="B23" s="10" t="s">
        <v>345</v>
      </c>
      <c r="C23" s="10" t="s">
        <v>373</v>
      </c>
      <c r="D23" s="207">
        <v>52223</v>
      </c>
      <c r="E23" s="207" t="s">
        <v>24</v>
      </c>
      <c r="F23" s="207">
        <v>28.08</v>
      </c>
      <c r="G23" s="207">
        <v>30.28</v>
      </c>
      <c r="H23" s="207">
        <v>96</v>
      </c>
      <c r="I23" s="207">
        <v>4.68</v>
      </c>
      <c r="J23" s="207">
        <v>110242</v>
      </c>
      <c r="K23" s="207" t="s">
        <v>328</v>
      </c>
      <c r="L23" s="207">
        <v>6</v>
      </c>
      <c r="M23" s="77">
        <v>1.6368</v>
      </c>
      <c r="N23" s="206">
        <v>9.82</v>
      </c>
      <c r="P23" s="206">
        <v>62.3</v>
      </c>
      <c r="S23" s="207">
        <v>52223</v>
      </c>
      <c r="T23" s="207" t="s">
        <v>24</v>
      </c>
      <c r="U23" s="207">
        <v>96</v>
      </c>
      <c r="V23" s="207">
        <v>4.68</v>
      </c>
      <c r="W23" s="206">
        <v>75.64</v>
      </c>
      <c r="Z23" s="206">
        <v>3.52</v>
      </c>
    </row>
    <row r="24" spans="1:26" x14ac:dyDescent="0.3">
      <c r="A24" s="10" t="s">
        <v>325</v>
      </c>
      <c r="B24" s="10" t="s">
        <v>346</v>
      </c>
      <c r="C24" s="10" t="s">
        <v>373</v>
      </c>
      <c r="D24" s="207">
        <v>53201</v>
      </c>
      <c r="E24" s="207" t="s">
        <v>24</v>
      </c>
      <c r="F24" s="207">
        <v>30</v>
      </c>
      <c r="G24" s="207">
        <v>32</v>
      </c>
      <c r="H24" s="207">
        <v>96</v>
      </c>
      <c r="I24" s="207">
        <v>5</v>
      </c>
      <c r="J24" s="207">
        <v>110242</v>
      </c>
      <c r="K24" s="207" t="s">
        <v>328</v>
      </c>
      <c r="L24" s="207">
        <v>12</v>
      </c>
      <c r="M24" s="77">
        <v>1.6368</v>
      </c>
      <c r="N24" s="206">
        <v>19.64</v>
      </c>
      <c r="P24" s="206">
        <v>51.94</v>
      </c>
      <c r="S24" s="207">
        <v>53201</v>
      </c>
      <c r="T24" s="207" t="s">
        <v>24</v>
      </c>
      <c r="U24" s="207">
        <v>96</v>
      </c>
      <c r="V24" s="207">
        <v>5</v>
      </c>
      <c r="W24" s="206">
        <v>71.58</v>
      </c>
      <c r="Z24" s="206" t="s">
        <v>347</v>
      </c>
    </row>
    <row r="25" spans="1:26" x14ac:dyDescent="0.3">
      <c r="A25" s="10" t="s">
        <v>325</v>
      </c>
      <c r="B25" s="10" t="s">
        <v>348</v>
      </c>
      <c r="C25" s="10" t="s">
        <v>373</v>
      </c>
      <c r="D25" s="207">
        <v>53206</v>
      </c>
      <c r="E25" s="207" t="s">
        <v>24</v>
      </c>
      <c r="F25" s="207">
        <v>30</v>
      </c>
      <c r="G25" s="207">
        <v>32</v>
      </c>
      <c r="H25" s="207">
        <v>96</v>
      </c>
      <c r="I25" s="207">
        <v>5</v>
      </c>
      <c r="J25" s="207">
        <v>110242</v>
      </c>
      <c r="K25" s="207" t="s">
        <v>328</v>
      </c>
      <c r="L25" s="207">
        <v>12</v>
      </c>
      <c r="M25" s="77">
        <v>1.6368</v>
      </c>
      <c r="N25" s="206">
        <v>19.64</v>
      </c>
      <c r="P25" s="206">
        <v>54.82</v>
      </c>
      <c r="S25" s="207">
        <v>53206</v>
      </c>
      <c r="T25" s="207" t="s">
        <v>24</v>
      </c>
      <c r="U25" s="207">
        <v>96</v>
      </c>
      <c r="V25" s="207">
        <v>5</v>
      </c>
      <c r="W25" s="206">
        <v>74.459999999999994</v>
      </c>
      <c r="Z25" s="206" t="s">
        <v>347</v>
      </c>
    </row>
    <row r="26" spans="1:26" x14ac:dyDescent="0.3">
      <c r="A26" s="10" t="s">
        <v>325</v>
      </c>
      <c r="B26" s="10" t="s">
        <v>349</v>
      </c>
      <c r="C26" s="10" t="s">
        <v>373</v>
      </c>
      <c r="D26" s="207">
        <v>25701</v>
      </c>
      <c r="E26" s="207" t="s">
        <v>24</v>
      </c>
      <c r="F26" s="207">
        <v>27.84</v>
      </c>
      <c r="G26" s="207">
        <v>28.84</v>
      </c>
      <c r="H26" s="207">
        <v>99</v>
      </c>
      <c r="I26" s="207">
        <v>4.5</v>
      </c>
      <c r="J26" s="207">
        <v>110242</v>
      </c>
      <c r="K26" s="207" t="s">
        <v>328</v>
      </c>
      <c r="L26" s="207">
        <v>3.06</v>
      </c>
      <c r="M26" s="77">
        <v>1.6368</v>
      </c>
      <c r="N26" s="206">
        <v>5.01</v>
      </c>
      <c r="P26" s="206">
        <v>55.86</v>
      </c>
      <c r="S26" s="207">
        <v>25701</v>
      </c>
      <c r="T26" s="207" t="s">
        <v>24</v>
      </c>
      <c r="U26" s="207">
        <v>99</v>
      </c>
      <c r="V26" s="207">
        <v>4.5</v>
      </c>
      <c r="W26" s="206">
        <v>62.22</v>
      </c>
      <c r="Z26" s="206">
        <v>1.35</v>
      </c>
    </row>
    <row r="27" spans="1:26" x14ac:dyDescent="0.3">
      <c r="A27" s="10" t="s">
        <v>325</v>
      </c>
      <c r="B27" s="10" t="s">
        <v>350</v>
      </c>
      <c r="C27" s="10" t="s">
        <v>373</v>
      </c>
      <c r="D27" s="207">
        <v>41009</v>
      </c>
      <c r="E27" s="207" t="s">
        <v>24</v>
      </c>
      <c r="F27" s="207">
        <v>30</v>
      </c>
      <c r="G27" s="207">
        <v>31.25</v>
      </c>
      <c r="H27" s="207">
        <v>113</v>
      </c>
      <c r="I27" s="207">
        <v>4.2300000000000004</v>
      </c>
      <c r="J27" s="207">
        <v>110242</v>
      </c>
      <c r="K27" s="207" t="s">
        <v>328</v>
      </c>
      <c r="L27" s="207">
        <v>14.13</v>
      </c>
      <c r="M27" s="77">
        <v>1.6368</v>
      </c>
      <c r="N27" s="206">
        <v>23.13</v>
      </c>
      <c r="P27" s="206">
        <v>43.59</v>
      </c>
      <c r="S27" s="207">
        <v>41009</v>
      </c>
      <c r="T27" s="207" t="s">
        <v>24</v>
      </c>
      <c r="U27" s="207">
        <v>113</v>
      </c>
      <c r="V27" s="207">
        <v>4.2300000000000004</v>
      </c>
      <c r="W27" s="206">
        <v>67.489999999999995</v>
      </c>
      <c r="Z27" s="206">
        <v>0.77</v>
      </c>
    </row>
    <row r="28" spans="1:26" x14ac:dyDescent="0.3">
      <c r="A28" s="10" t="s">
        <v>325</v>
      </c>
      <c r="B28" s="10" t="s">
        <v>351</v>
      </c>
      <c r="C28" s="10" t="s">
        <v>373</v>
      </c>
      <c r="D28" s="207">
        <v>41834</v>
      </c>
      <c r="E28" s="207" t="s">
        <v>24</v>
      </c>
      <c r="F28" s="207">
        <v>30</v>
      </c>
      <c r="G28" s="207">
        <v>31.75</v>
      </c>
      <c r="H28" s="207">
        <v>142</v>
      </c>
      <c r="I28" s="207">
        <v>3.34</v>
      </c>
      <c r="J28" s="207">
        <v>110242</v>
      </c>
      <c r="K28" s="207" t="s">
        <v>328</v>
      </c>
      <c r="L28" s="207">
        <v>4.1900000000000004</v>
      </c>
      <c r="M28" s="77">
        <v>1.6368</v>
      </c>
      <c r="N28" s="206">
        <v>6.86</v>
      </c>
      <c r="P28" s="206">
        <v>62.97</v>
      </c>
      <c r="S28" s="207">
        <v>41834</v>
      </c>
      <c r="T28" s="207" t="s">
        <v>24</v>
      </c>
      <c r="U28" s="207">
        <v>142</v>
      </c>
      <c r="V28" s="207">
        <v>3.34</v>
      </c>
      <c r="W28" s="206">
        <v>69.900000000000006</v>
      </c>
      <c r="Z28" s="206">
        <v>7.0000000000000007E-2</v>
      </c>
    </row>
    <row r="29" spans="1:26" x14ac:dyDescent="0.3">
      <c r="A29" s="10" t="s">
        <v>325</v>
      </c>
      <c r="B29" s="10" t="s">
        <v>352</v>
      </c>
      <c r="C29" s="10" t="s">
        <v>373</v>
      </c>
      <c r="D29" s="207">
        <v>55104</v>
      </c>
      <c r="E29" s="207" t="s">
        <v>24</v>
      </c>
      <c r="F29" s="207">
        <v>19.8</v>
      </c>
      <c r="G29" s="207">
        <v>21.55</v>
      </c>
      <c r="H29" s="207">
        <v>120</v>
      </c>
      <c r="I29" s="207">
        <v>2.64</v>
      </c>
      <c r="J29" s="207">
        <v>110242</v>
      </c>
      <c r="K29" s="207" t="s">
        <v>328</v>
      </c>
      <c r="L29" s="207">
        <v>0.61</v>
      </c>
      <c r="M29" s="77">
        <v>1.6368</v>
      </c>
      <c r="N29" s="206">
        <v>1</v>
      </c>
      <c r="P29" s="206">
        <v>56.4</v>
      </c>
      <c r="S29" s="207">
        <v>55104</v>
      </c>
      <c r="T29" s="207" t="s">
        <v>24</v>
      </c>
      <c r="U29" s="207">
        <v>120</v>
      </c>
      <c r="V29" s="207">
        <v>2.64</v>
      </c>
      <c r="W29" s="206">
        <v>57.53</v>
      </c>
      <c r="Z29" s="206">
        <v>0.13</v>
      </c>
    </row>
    <row r="30" spans="1:26" x14ac:dyDescent="0.3">
      <c r="A30" s="10" t="s">
        <v>325</v>
      </c>
      <c r="B30" s="10" t="s">
        <v>353</v>
      </c>
      <c r="C30" s="10" t="s">
        <v>373</v>
      </c>
      <c r="D30" s="207">
        <v>55202</v>
      </c>
      <c r="E30" s="207" t="s">
        <v>24</v>
      </c>
      <c r="F30" s="207">
        <v>20.399999999999999</v>
      </c>
      <c r="G30" s="207">
        <v>22.9</v>
      </c>
      <c r="H30" s="207">
        <v>120</v>
      </c>
      <c r="I30" s="207">
        <v>2.72</v>
      </c>
      <c r="J30" s="207">
        <v>110242</v>
      </c>
      <c r="K30" s="207" t="s">
        <v>328</v>
      </c>
      <c r="L30" s="207">
        <v>1.9</v>
      </c>
      <c r="M30" s="77">
        <v>1.6368</v>
      </c>
      <c r="N30" s="206">
        <v>3.11</v>
      </c>
      <c r="P30" s="206">
        <v>48.16</v>
      </c>
      <c r="S30" s="207">
        <v>55202</v>
      </c>
      <c r="T30" s="207" t="s">
        <v>24</v>
      </c>
      <c r="U30" s="207">
        <v>120</v>
      </c>
      <c r="V30" s="207">
        <v>2.72</v>
      </c>
      <c r="W30" s="206">
        <v>52.1</v>
      </c>
      <c r="Z30" s="206">
        <v>0.83</v>
      </c>
    </row>
    <row r="31" spans="1:26" x14ac:dyDescent="0.3">
      <c r="A31" s="10" t="s">
        <v>325</v>
      </c>
      <c r="B31" s="10" t="s">
        <v>354</v>
      </c>
      <c r="C31" s="10" t="s">
        <v>373</v>
      </c>
      <c r="D31" s="207">
        <v>70073</v>
      </c>
      <c r="E31" s="207" t="s">
        <v>24</v>
      </c>
      <c r="F31" s="207">
        <v>18.899999999999999</v>
      </c>
      <c r="G31" s="207">
        <v>20.65</v>
      </c>
      <c r="H31" s="207">
        <v>120</v>
      </c>
      <c r="I31" s="207">
        <v>2.52</v>
      </c>
      <c r="J31" s="207">
        <v>110242</v>
      </c>
      <c r="K31" s="207" t="s">
        <v>328</v>
      </c>
      <c r="L31" s="207">
        <v>2.78</v>
      </c>
      <c r="M31" s="77">
        <v>1.6368</v>
      </c>
      <c r="N31" s="206">
        <v>4.5599999999999996</v>
      </c>
      <c r="P31" s="206">
        <v>74.39</v>
      </c>
      <c r="S31" s="207">
        <v>70073</v>
      </c>
      <c r="T31" s="207" t="s">
        <v>24</v>
      </c>
      <c r="U31" s="207">
        <v>120</v>
      </c>
      <c r="V31" s="207">
        <v>2.52</v>
      </c>
      <c r="W31" s="206">
        <v>79.42</v>
      </c>
      <c r="Z31" s="206">
        <v>0.47</v>
      </c>
    </row>
    <row r="32" spans="1:26" x14ac:dyDescent="0.3">
      <c r="A32" s="10" t="s">
        <v>325</v>
      </c>
      <c r="B32" s="10" t="s">
        <v>354</v>
      </c>
      <c r="C32" s="10" t="s">
        <v>373</v>
      </c>
      <c r="D32" s="207">
        <v>70076</v>
      </c>
      <c r="E32" s="207" t="s">
        <v>24</v>
      </c>
      <c r="F32" s="207">
        <v>20.7</v>
      </c>
      <c r="G32" s="207">
        <v>22.45</v>
      </c>
      <c r="H32" s="207">
        <v>72</v>
      </c>
      <c r="I32" s="207">
        <v>4.5999999999999996</v>
      </c>
      <c r="J32" s="207">
        <v>110242</v>
      </c>
      <c r="K32" s="207" t="s">
        <v>328</v>
      </c>
      <c r="L32" s="207">
        <v>3.34</v>
      </c>
      <c r="M32" s="77">
        <v>1.6368</v>
      </c>
      <c r="N32" s="206">
        <v>5.47</v>
      </c>
      <c r="P32" s="206">
        <v>64.510000000000005</v>
      </c>
      <c r="S32" s="207">
        <v>70076</v>
      </c>
      <c r="T32" s="207" t="s">
        <v>24</v>
      </c>
      <c r="U32" s="207">
        <v>72</v>
      </c>
      <c r="V32" s="207">
        <v>4.5999999999999996</v>
      </c>
      <c r="W32" s="206">
        <v>70.930000000000007</v>
      </c>
      <c r="Z32" s="206">
        <v>0.95</v>
      </c>
    </row>
    <row r="33" spans="1:26" x14ac:dyDescent="0.3">
      <c r="A33" s="10" t="s">
        <v>325</v>
      </c>
      <c r="B33" s="10" t="s">
        <v>355</v>
      </c>
      <c r="C33" s="10" t="s">
        <v>373</v>
      </c>
      <c r="D33" s="207">
        <v>70004</v>
      </c>
      <c r="E33" s="207" t="s">
        <v>24</v>
      </c>
      <c r="F33" s="207">
        <v>17.5</v>
      </c>
      <c r="G33" s="207">
        <v>19.25</v>
      </c>
      <c r="H33" s="207">
        <v>80</v>
      </c>
      <c r="I33" s="207">
        <v>3.5</v>
      </c>
      <c r="J33" s="207">
        <v>110242</v>
      </c>
      <c r="K33" s="207" t="s">
        <v>328</v>
      </c>
      <c r="L33" s="207">
        <v>5</v>
      </c>
      <c r="M33" s="77">
        <v>1.6368</v>
      </c>
      <c r="N33" s="206">
        <v>8.18</v>
      </c>
      <c r="P33" s="206">
        <v>61.6</v>
      </c>
      <c r="S33" s="207">
        <v>70004</v>
      </c>
      <c r="T33" s="207" t="s">
        <v>24</v>
      </c>
      <c r="U33" s="207">
        <v>80</v>
      </c>
      <c r="V33" s="207">
        <v>3.5</v>
      </c>
      <c r="W33" s="206">
        <v>71.239999999999995</v>
      </c>
      <c r="Z33" s="206">
        <v>1.46</v>
      </c>
    </row>
    <row r="34" spans="1:26" x14ac:dyDescent="0.3">
      <c r="A34" s="10" t="s">
        <v>325</v>
      </c>
      <c r="B34" s="10" t="s">
        <v>356</v>
      </c>
      <c r="C34" s="10" t="s">
        <v>373</v>
      </c>
      <c r="D34" s="207">
        <v>70006</v>
      </c>
      <c r="E34" s="207" t="s">
        <v>24</v>
      </c>
      <c r="F34" s="207">
        <v>17.5</v>
      </c>
      <c r="G34" s="207">
        <v>19.25</v>
      </c>
      <c r="H34" s="207">
        <v>80</v>
      </c>
      <c r="I34" s="207">
        <v>3.5</v>
      </c>
      <c r="J34" s="207">
        <v>110242</v>
      </c>
      <c r="K34" s="207" t="s">
        <v>328</v>
      </c>
      <c r="L34" s="207">
        <v>4.3600000000000003</v>
      </c>
      <c r="M34" s="77">
        <v>1.6368</v>
      </c>
      <c r="N34" s="206">
        <v>7.13</v>
      </c>
      <c r="P34" s="206">
        <v>64.56</v>
      </c>
      <c r="S34" s="207">
        <v>70006</v>
      </c>
      <c r="T34" s="207" t="s">
        <v>24</v>
      </c>
      <c r="U34" s="207">
        <v>80</v>
      </c>
      <c r="V34" s="207">
        <v>3.5</v>
      </c>
      <c r="W34" s="206">
        <v>72.56</v>
      </c>
      <c r="Z34" s="206">
        <v>0.87</v>
      </c>
    </row>
    <row r="35" spans="1:26" x14ac:dyDescent="0.3">
      <c r="A35" s="10" t="s">
        <v>325</v>
      </c>
      <c r="B35" s="10" t="s">
        <v>357</v>
      </c>
      <c r="C35" s="10" t="s">
        <v>373</v>
      </c>
      <c r="D35" s="207">
        <v>70028</v>
      </c>
      <c r="E35" s="207" t="s">
        <v>24</v>
      </c>
      <c r="F35" s="207">
        <v>28.49</v>
      </c>
      <c r="G35" s="207">
        <v>30.49</v>
      </c>
      <c r="H35" s="207">
        <v>108</v>
      </c>
      <c r="I35" s="207">
        <v>4.22</v>
      </c>
      <c r="J35" s="207">
        <v>110242</v>
      </c>
      <c r="K35" s="207" t="s">
        <v>328</v>
      </c>
      <c r="L35" s="207">
        <v>5.88</v>
      </c>
      <c r="M35" s="77">
        <v>1.6368</v>
      </c>
      <c r="N35" s="206">
        <v>9.6199999999999992</v>
      </c>
      <c r="P35" s="206">
        <v>85.4</v>
      </c>
      <c r="S35" s="207">
        <v>70028</v>
      </c>
      <c r="T35" s="207" t="s">
        <v>24</v>
      </c>
      <c r="U35" s="207">
        <v>108</v>
      </c>
      <c r="V35" s="207">
        <v>4.22</v>
      </c>
      <c r="W35" s="206">
        <v>96.16</v>
      </c>
      <c r="Z35" s="206">
        <v>1.1399999999999999</v>
      </c>
    </row>
    <row r="36" spans="1:26" x14ac:dyDescent="0.3">
      <c r="A36" s="10" t="s">
        <v>325</v>
      </c>
      <c r="B36" s="10" t="s">
        <v>358</v>
      </c>
      <c r="C36" s="10" t="s">
        <v>373</v>
      </c>
      <c r="D36" s="207">
        <v>70013</v>
      </c>
      <c r="E36" s="207" t="s">
        <v>24</v>
      </c>
      <c r="F36" s="207">
        <v>20.03</v>
      </c>
      <c r="G36" s="207">
        <v>21.78</v>
      </c>
      <c r="H36" s="207">
        <v>72</v>
      </c>
      <c r="I36" s="207">
        <v>4.45</v>
      </c>
      <c r="J36" s="207">
        <v>110242</v>
      </c>
      <c r="K36" s="207" t="s">
        <v>328</v>
      </c>
      <c r="L36" s="207">
        <v>3.92</v>
      </c>
      <c r="M36" s="77">
        <v>1.6368</v>
      </c>
      <c r="N36" s="206">
        <v>6.42</v>
      </c>
      <c r="P36" s="206">
        <v>59.98</v>
      </c>
      <c r="S36" s="207">
        <v>70013</v>
      </c>
      <c r="T36" s="207" t="s">
        <v>24</v>
      </c>
      <c r="U36" s="207">
        <v>72</v>
      </c>
      <c r="V36" s="207">
        <v>4.45</v>
      </c>
      <c r="W36" s="206">
        <v>67.75</v>
      </c>
      <c r="Z36" s="206">
        <v>1.35</v>
      </c>
    </row>
    <row r="37" spans="1:26" x14ac:dyDescent="0.3">
      <c r="A37" s="10" t="s">
        <v>325</v>
      </c>
      <c r="B37" s="10" t="s">
        <v>359</v>
      </c>
      <c r="C37" s="10" t="s">
        <v>373</v>
      </c>
      <c r="D37" s="207">
        <v>70014</v>
      </c>
      <c r="E37" s="207" t="s">
        <v>24</v>
      </c>
      <c r="F37" s="207">
        <v>20.25</v>
      </c>
      <c r="G37" s="207">
        <v>22</v>
      </c>
      <c r="H37" s="207">
        <v>72</v>
      </c>
      <c r="I37" s="207">
        <v>4.5</v>
      </c>
      <c r="J37" s="207">
        <v>110242</v>
      </c>
      <c r="K37" s="207" t="s">
        <v>328</v>
      </c>
      <c r="L37" s="207">
        <v>4.5</v>
      </c>
      <c r="M37" s="77">
        <v>1.6368</v>
      </c>
      <c r="N37" s="206">
        <v>7.37</v>
      </c>
      <c r="P37" s="206">
        <v>61.96</v>
      </c>
      <c r="S37" s="207">
        <v>70014</v>
      </c>
      <c r="T37" s="207" t="s">
        <v>24</v>
      </c>
      <c r="U37" s="207">
        <v>72</v>
      </c>
      <c r="V37" s="207">
        <v>4.5</v>
      </c>
      <c r="W37" s="206">
        <v>70.52</v>
      </c>
      <c r="Z37" s="206">
        <v>1.19</v>
      </c>
    </row>
    <row r="38" spans="1:26" x14ac:dyDescent="0.3">
      <c r="A38" s="10" t="s">
        <v>325</v>
      </c>
      <c r="B38" s="10" t="s">
        <v>360</v>
      </c>
      <c r="C38" s="10" t="s">
        <v>373</v>
      </c>
      <c r="D38" s="207">
        <v>70015</v>
      </c>
      <c r="E38" s="207" t="s">
        <v>24</v>
      </c>
      <c r="F38" s="207">
        <v>21.92</v>
      </c>
      <c r="G38" s="207">
        <v>23.67</v>
      </c>
      <c r="H38" s="207">
        <v>72</v>
      </c>
      <c r="I38" s="207">
        <v>4.87</v>
      </c>
      <c r="J38" s="207">
        <v>110242</v>
      </c>
      <c r="K38" s="207" t="s">
        <v>328</v>
      </c>
      <c r="L38" s="207">
        <v>4.5</v>
      </c>
      <c r="M38" s="77">
        <v>1.6368</v>
      </c>
      <c r="N38" s="206">
        <v>7.37</v>
      </c>
      <c r="P38" s="206">
        <v>61.12</v>
      </c>
      <c r="S38" s="207">
        <v>70015</v>
      </c>
      <c r="T38" s="207" t="s">
        <v>24</v>
      </c>
      <c r="U38" s="207">
        <v>72</v>
      </c>
      <c r="V38" s="207">
        <v>4.87</v>
      </c>
      <c r="W38" s="206">
        <v>72.61</v>
      </c>
      <c r="Z38" s="206">
        <v>1.1200000000000001</v>
      </c>
    </row>
    <row r="39" spans="1:26" x14ac:dyDescent="0.3">
      <c r="A39" s="10" t="s">
        <v>325</v>
      </c>
      <c r="B39" s="10" t="s">
        <v>361</v>
      </c>
      <c r="C39" s="10" t="s">
        <v>373</v>
      </c>
      <c r="D39" s="207">
        <v>70016</v>
      </c>
      <c r="E39" s="207" t="s">
        <v>24</v>
      </c>
      <c r="F39" s="207">
        <v>20.25</v>
      </c>
      <c r="G39" s="207">
        <v>22</v>
      </c>
      <c r="H39" s="207">
        <v>72</v>
      </c>
      <c r="I39" s="207">
        <v>4.5</v>
      </c>
      <c r="J39" s="207">
        <v>110242</v>
      </c>
      <c r="K39" s="207" t="s">
        <v>328</v>
      </c>
      <c r="L39" s="207">
        <v>3.92</v>
      </c>
      <c r="M39" s="77">
        <v>1.6368</v>
      </c>
      <c r="N39" s="206">
        <v>6.42</v>
      </c>
      <c r="P39" s="206">
        <v>64.989999999999995</v>
      </c>
      <c r="S39" s="207">
        <v>70016</v>
      </c>
      <c r="T39" s="207" t="s">
        <v>24</v>
      </c>
      <c r="U39" s="207">
        <v>72</v>
      </c>
      <c r="V39" s="207">
        <v>4.5</v>
      </c>
      <c r="W39" s="206">
        <v>72.28</v>
      </c>
      <c r="Z39" s="206">
        <v>0.87</v>
      </c>
    </row>
    <row r="40" spans="1:26" x14ac:dyDescent="0.3">
      <c r="A40" s="10" t="s">
        <v>325</v>
      </c>
      <c r="B40" s="10" t="s">
        <v>362</v>
      </c>
      <c r="C40" s="10" t="s">
        <v>373</v>
      </c>
      <c r="D40" s="207">
        <v>70018</v>
      </c>
      <c r="E40" s="207" t="s">
        <v>24</v>
      </c>
      <c r="F40" s="207">
        <v>11.25</v>
      </c>
      <c r="G40" s="207">
        <v>13.38</v>
      </c>
      <c r="H40" s="207">
        <v>40</v>
      </c>
      <c r="I40" s="207">
        <v>4.6500000000000004</v>
      </c>
      <c r="J40" s="207">
        <v>110242</v>
      </c>
      <c r="K40" s="207" t="s">
        <v>328</v>
      </c>
      <c r="L40" s="207">
        <v>2.1800000000000002</v>
      </c>
      <c r="M40" s="77">
        <v>1.6368</v>
      </c>
      <c r="N40" s="206">
        <v>3.56</v>
      </c>
      <c r="P40" s="206">
        <v>34.58</v>
      </c>
      <c r="S40" s="207">
        <v>70018</v>
      </c>
      <c r="T40" s="207" t="s">
        <v>24</v>
      </c>
      <c r="U40" s="207">
        <v>40</v>
      </c>
      <c r="V40" s="207">
        <v>4.6500000000000004</v>
      </c>
      <c r="W40" s="206">
        <v>38.270000000000003</v>
      </c>
      <c r="Z40" s="206">
        <v>0.13</v>
      </c>
    </row>
    <row r="41" spans="1:26" x14ac:dyDescent="0.3">
      <c r="A41" s="10" t="s">
        <v>325</v>
      </c>
      <c r="B41" s="10" t="s">
        <v>363</v>
      </c>
      <c r="C41" s="10" t="s">
        <v>373</v>
      </c>
      <c r="D41" s="207">
        <v>70019</v>
      </c>
      <c r="E41" s="207" t="s">
        <v>24</v>
      </c>
      <c r="F41" s="207">
        <v>19.8</v>
      </c>
      <c r="G41" s="207">
        <v>21.55</v>
      </c>
      <c r="H41" s="207">
        <v>72</v>
      </c>
      <c r="I41" s="207">
        <v>4.4000000000000004</v>
      </c>
      <c r="J41" s="207">
        <v>110242</v>
      </c>
      <c r="K41" s="207" t="s">
        <v>328</v>
      </c>
      <c r="L41" s="207">
        <v>3.92</v>
      </c>
      <c r="M41" s="77">
        <v>1.6368</v>
      </c>
      <c r="N41" s="206">
        <v>6.42</v>
      </c>
      <c r="P41" s="206">
        <v>59.98</v>
      </c>
      <c r="S41" s="207">
        <v>70019</v>
      </c>
      <c r="T41" s="207" t="s">
        <v>24</v>
      </c>
      <c r="U41" s="207">
        <v>72</v>
      </c>
      <c r="V41" s="207">
        <v>4.4000000000000004</v>
      </c>
      <c r="W41" s="206">
        <v>67.75</v>
      </c>
      <c r="Z41" s="206">
        <v>1.35</v>
      </c>
    </row>
    <row r="42" spans="1:26" x14ac:dyDescent="0.3">
      <c r="A42" s="10" t="s">
        <v>325</v>
      </c>
      <c r="B42" s="10" t="s">
        <v>364</v>
      </c>
      <c r="C42" s="10" t="s">
        <v>373</v>
      </c>
      <c r="D42" s="207">
        <v>70513</v>
      </c>
      <c r="E42" s="207" t="s">
        <v>24</v>
      </c>
      <c r="F42" s="207">
        <v>11.5</v>
      </c>
      <c r="G42" s="207">
        <v>13.25</v>
      </c>
      <c r="H42" s="207">
        <v>40</v>
      </c>
      <c r="I42" s="207">
        <v>4.5999999999999996</v>
      </c>
      <c r="J42" s="207">
        <v>110242</v>
      </c>
      <c r="K42" s="207" t="s">
        <v>328</v>
      </c>
      <c r="L42" s="207">
        <v>2.1800000000000002</v>
      </c>
      <c r="M42" s="77">
        <v>1.6368</v>
      </c>
      <c r="N42" s="206">
        <v>3.56</v>
      </c>
      <c r="P42" s="206">
        <v>37.520000000000003</v>
      </c>
      <c r="S42" s="207">
        <v>70513</v>
      </c>
      <c r="T42" s="207" t="s">
        <v>24</v>
      </c>
      <c r="U42" s="207">
        <v>40</v>
      </c>
      <c r="V42" s="207">
        <v>4.5999999999999996</v>
      </c>
      <c r="W42" s="206">
        <v>41.08</v>
      </c>
      <c r="Z42" s="206" t="s">
        <v>347</v>
      </c>
    </row>
    <row r="43" spans="1:26" x14ac:dyDescent="0.3">
      <c r="A43" s="10" t="s">
        <v>325</v>
      </c>
      <c r="B43" s="10" t="s">
        <v>365</v>
      </c>
      <c r="C43" s="10" t="s">
        <v>373</v>
      </c>
      <c r="D43" s="207">
        <v>10101</v>
      </c>
      <c r="E43" s="207" t="s">
        <v>24</v>
      </c>
      <c r="F43" s="207">
        <v>15.75</v>
      </c>
      <c r="G43" s="207">
        <v>18.260000000000002</v>
      </c>
      <c r="H43" s="207">
        <v>48</v>
      </c>
      <c r="I43" s="207">
        <v>5.25</v>
      </c>
      <c r="J43" s="207">
        <v>110242</v>
      </c>
      <c r="K43" s="207" t="s">
        <v>328</v>
      </c>
      <c r="L43" s="207">
        <v>6</v>
      </c>
      <c r="M43" s="77">
        <v>1.6368</v>
      </c>
      <c r="N43" s="206">
        <v>9.82</v>
      </c>
      <c r="P43" s="206">
        <v>56.33</v>
      </c>
      <c r="S43" s="207">
        <v>10101</v>
      </c>
      <c r="T43" s="207" t="s">
        <v>24</v>
      </c>
      <c r="U43" s="207">
        <v>48</v>
      </c>
      <c r="V43" s="207">
        <v>5.25</v>
      </c>
      <c r="W43" s="206">
        <v>68.459999999999994</v>
      </c>
      <c r="Z43" s="206">
        <v>2.31</v>
      </c>
    </row>
    <row r="44" spans="1:26" x14ac:dyDescent="0.3">
      <c r="A44" s="10" t="s">
        <v>325</v>
      </c>
      <c r="B44" s="10" t="s">
        <v>366</v>
      </c>
      <c r="C44" s="10" t="s">
        <v>373</v>
      </c>
      <c r="D44" s="207">
        <v>10102</v>
      </c>
      <c r="E44" s="207" t="s">
        <v>24</v>
      </c>
      <c r="F44" s="207">
        <v>16.739999999999998</v>
      </c>
      <c r="G44" s="207">
        <v>19.25</v>
      </c>
      <c r="H44" s="207">
        <v>48</v>
      </c>
      <c r="I44" s="207">
        <v>5.58</v>
      </c>
      <c r="J44" s="207">
        <v>110242</v>
      </c>
      <c r="K44" s="207" t="s">
        <v>328</v>
      </c>
      <c r="L44" s="207">
        <v>4.4400000000000004</v>
      </c>
      <c r="M44" s="77">
        <v>1.6368</v>
      </c>
      <c r="N44" s="206">
        <v>7.27</v>
      </c>
      <c r="P44" s="206">
        <v>63.44</v>
      </c>
      <c r="S44" s="207">
        <v>10102</v>
      </c>
      <c r="T44" s="207" t="s">
        <v>24</v>
      </c>
      <c r="U44" s="207">
        <v>48</v>
      </c>
      <c r="V44" s="207">
        <v>5.58</v>
      </c>
      <c r="W44" s="206">
        <v>71.69</v>
      </c>
      <c r="Z44" s="206">
        <v>0.98</v>
      </c>
    </row>
    <row r="45" spans="1:26" x14ac:dyDescent="0.3">
      <c r="A45" s="10" t="s">
        <v>325</v>
      </c>
      <c r="B45" s="10" t="s">
        <v>367</v>
      </c>
      <c r="C45" s="10" t="s">
        <v>373</v>
      </c>
      <c r="D45" s="207">
        <v>10202</v>
      </c>
      <c r="E45" s="207" t="s">
        <v>24</v>
      </c>
      <c r="F45" s="207">
        <v>12.63</v>
      </c>
      <c r="G45" s="207">
        <v>15.64</v>
      </c>
      <c r="H45" s="207">
        <v>48</v>
      </c>
      <c r="I45" s="207">
        <v>4.21</v>
      </c>
      <c r="J45" s="207">
        <v>110242</v>
      </c>
      <c r="K45" s="207" t="s">
        <v>328</v>
      </c>
      <c r="L45" s="207">
        <v>2.23</v>
      </c>
      <c r="M45" s="77">
        <v>1.6368</v>
      </c>
      <c r="N45" s="206">
        <v>3.64</v>
      </c>
      <c r="P45" s="206">
        <v>67.92</v>
      </c>
      <c r="S45" s="207">
        <v>10202</v>
      </c>
      <c r="T45" s="207" t="s">
        <v>24</v>
      </c>
      <c r="U45" s="207">
        <v>48</v>
      </c>
      <c r="V45" s="207">
        <v>4.21</v>
      </c>
      <c r="W45" s="206">
        <v>72.69</v>
      </c>
      <c r="Z45" s="206">
        <v>1.1299999999999999</v>
      </c>
    </row>
    <row r="46" spans="1:26" x14ac:dyDescent="0.3">
      <c r="A46" s="10" t="s">
        <v>325</v>
      </c>
      <c r="B46" s="10" t="s">
        <v>368</v>
      </c>
      <c r="C46" s="10" t="s">
        <v>373</v>
      </c>
      <c r="D46" s="207">
        <v>10206</v>
      </c>
      <c r="E46" s="207" t="s">
        <v>24</v>
      </c>
      <c r="F46" s="207">
        <v>13.23</v>
      </c>
      <c r="G46" s="207">
        <v>16.239999999999998</v>
      </c>
      <c r="H46" s="207">
        <v>48</v>
      </c>
      <c r="I46" s="207">
        <v>4.41</v>
      </c>
      <c r="J46" s="207">
        <v>110242</v>
      </c>
      <c r="K46" s="207" t="s">
        <v>328</v>
      </c>
      <c r="L46" s="207">
        <v>2.23</v>
      </c>
      <c r="M46" s="77">
        <v>1.6368</v>
      </c>
      <c r="N46" s="206">
        <v>3.64</v>
      </c>
      <c r="P46" s="206">
        <v>64.5</v>
      </c>
      <c r="S46" s="207">
        <v>10206</v>
      </c>
      <c r="T46" s="207" t="s">
        <v>24</v>
      </c>
      <c r="U46" s="207">
        <v>48</v>
      </c>
      <c r="V46" s="207">
        <v>4.41</v>
      </c>
      <c r="W46" s="206">
        <v>69.27</v>
      </c>
      <c r="Z46" s="206">
        <v>1.1299999999999999</v>
      </c>
    </row>
    <row r="47" spans="1:26" x14ac:dyDescent="0.3">
      <c r="A47" s="10" t="s">
        <v>325</v>
      </c>
      <c r="B47" s="10" t="s">
        <v>369</v>
      </c>
      <c r="C47" s="10" t="s">
        <v>373</v>
      </c>
      <c r="D47" s="207">
        <v>15002</v>
      </c>
      <c r="E47" s="207" t="s">
        <v>24</v>
      </c>
      <c r="F47" s="207">
        <v>31.05</v>
      </c>
      <c r="G47" s="207">
        <v>32.799999999999997</v>
      </c>
      <c r="H47" s="207">
        <v>48</v>
      </c>
      <c r="I47" s="207">
        <v>10.35</v>
      </c>
      <c r="J47" s="207">
        <v>110242</v>
      </c>
      <c r="K47" s="207" t="s">
        <v>328</v>
      </c>
      <c r="L47" s="207">
        <v>2.25</v>
      </c>
      <c r="M47" s="77">
        <v>1.6368</v>
      </c>
      <c r="N47" s="206">
        <v>3.68</v>
      </c>
      <c r="P47" s="206">
        <v>77.02</v>
      </c>
      <c r="S47" s="207">
        <v>15002</v>
      </c>
      <c r="T47" s="207" t="s">
        <v>24</v>
      </c>
      <c r="U47" s="207">
        <v>48</v>
      </c>
      <c r="V47" s="207">
        <v>10.35</v>
      </c>
      <c r="W47" s="206">
        <v>80.7</v>
      </c>
      <c r="Z47" s="206" t="s">
        <v>347</v>
      </c>
    </row>
    <row r="48" spans="1:26" x14ac:dyDescent="0.3">
      <c r="A48" s="10" t="s">
        <v>325</v>
      </c>
      <c r="B48" s="10" t="s">
        <v>370</v>
      </c>
      <c r="C48" s="10" t="s">
        <v>373</v>
      </c>
      <c r="D48" s="207">
        <v>15006</v>
      </c>
      <c r="E48" s="207" t="s">
        <v>24</v>
      </c>
      <c r="F48" s="207">
        <v>23.79</v>
      </c>
      <c r="G48" s="207">
        <v>25.54</v>
      </c>
      <c r="H48" s="207">
        <v>48</v>
      </c>
      <c r="I48" s="207">
        <v>7.93</v>
      </c>
      <c r="J48" s="207">
        <v>110242</v>
      </c>
      <c r="K48" s="207" t="s">
        <v>328</v>
      </c>
      <c r="L48" s="207">
        <v>3</v>
      </c>
      <c r="M48" s="77">
        <v>1.6368</v>
      </c>
      <c r="N48" s="206">
        <v>4.91</v>
      </c>
      <c r="P48" s="206">
        <v>70.739999999999995</v>
      </c>
      <c r="S48" s="207">
        <v>15006</v>
      </c>
      <c r="T48" s="207" t="s">
        <v>24</v>
      </c>
      <c r="U48" s="207">
        <v>48</v>
      </c>
      <c r="V48" s="207">
        <v>7.93</v>
      </c>
      <c r="W48" s="206">
        <v>75.650000000000006</v>
      </c>
      <c r="Z48" s="206" t="s">
        <v>347</v>
      </c>
    </row>
    <row r="49" spans="1:26" x14ac:dyDescent="0.3">
      <c r="A49" s="10" t="s">
        <v>325</v>
      </c>
      <c r="B49" s="10" t="s">
        <v>371</v>
      </c>
      <c r="C49" s="10" t="s">
        <v>373</v>
      </c>
      <c r="D49" s="207">
        <v>10172</v>
      </c>
      <c r="E49" s="207" t="s">
        <v>24</v>
      </c>
      <c r="F49" s="207">
        <v>17.7</v>
      </c>
      <c r="G49" s="207">
        <v>19.45</v>
      </c>
      <c r="H49" s="207">
        <v>96</v>
      </c>
      <c r="I49" s="207">
        <v>2.95</v>
      </c>
      <c r="J49" s="207">
        <v>110242</v>
      </c>
      <c r="K49" s="207" t="s">
        <v>328</v>
      </c>
      <c r="L49" s="207">
        <v>7.2</v>
      </c>
      <c r="M49" s="77">
        <v>1.6368</v>
      </c>
      <c r="N49" s="206">
        <v>11.78</v>
      </c>
      <c r="P49" s="206">
        <v>98.1</v>
      </c>
      <c r="S49" s="207">
        <v>10172</v>
      </c>
      <c r="T49" s="207" t="s">
        <v>24</v>
      </c>
      <c r="U49" s="207">
        <v>96</v>
      </c>
      <c r="V49" s="207">
        <v>2.95</v>
      </c>
      <c r="W49" s="206">
        <v>109.88</v>
      </c>
      <c r="Z49" s="206" t="s">
        <v>347</v>
      </c>
    </row>
    <row r="50" spans="1:26" x14ac:dyDescent="0.3">
      <c r="A50" s="10" t="s">
        <v>325</v>
      </c>
      <c r="B50" s="10" t="s">
        <v>372</v>
      </c>
      <c r="C50" s="10" t="s">
        <v>373</v>
      </c>
      <c r="D50" s="207">
        <v>10176</v>
      </c>
      <c r="E50" s="207" t="s">
        <v>24</v>
      </c>
      <c r="F50" s="207">
        <v>17.7</v>
      </c>
      <c r="G50" s="207">
        <v>19.45</v>
      </c>
      <c r="H50" s="207">
        <v>96</v>
      </c>
      <c r="I50" s="207">
        <v>2.95</v>
      </c>
      <c r="J50" s="207">
        <v>110242</v>
      </c>
      <c r="K50" s="207" t="s">
        <v>328</v>
      </c>
      <c r="L50" s="207">
        <v>7.2</v>
      </c>
      <c r="M50" s="77">
        <v>1.6368</v>
      </c>
      <c r="N50" s="206">
        <v>11.78</v>
      </c>
      <c r="P50" s="206">
        <v>98.1</v>
      </c>
      <c r="S50" s="207">
        <v>10176</v>
      </c>
      <c r="T50" s="207" t="s">
        <v>24</v>
      </c>
      <c r="U50" s="207">
        <v>96</v>
      </c>
      <c r="V50" s="207">
        <v>2.95</v>
      </c>
      <c r="W50" s="206">
        <v>109.88</v>
      </c>
      <c r="Z50" s="206" t="s">
        <v>347</v>
      </c>
    </row>
  </sheetData>
  <protectedRanges>
    <protectedRange password="8F60" sqref="Z6" name="Calculations_40"/>
  </protectedRanges>
  <mergeCells count="1">
    <mergeCell ref="P5:Q5"/>
  </mergeCells>
  <conditionalFormatting sqref="D1:D6">
    <cfRule type="duplicateValues" dxfId="300" priority="2"/>
  </conditionalFormatting>
  <conditionalFormatting sqref="T6">
    <cfRule type="duplicateValues" dxfId="299" priority="1"/>
  </conditionalFormatting>
  <conditionalFormatting sqref="E1:E6">
    <cfRule type="duplicateValues" dxfId="298" priority="3"/>
  </conditionalFormatting>
  <conditionalFormatting sqref="T1:T5 S1:S6">
    <cfRule type="duplicateValues" dxfId="297" priority="4"/>
  </conditionalFormatting>
  <pageMargins left="0.7" right="0.7" top="0.75" bottom="0.75" header="0.3" footer="0.3"/>
  <legacy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tabColor rgb="FF002060"/>
    <pageSetUpPr fitToPage="1"/>
  </sheetPr>
  <dimension ref="A1:T175"/>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9.5546875" style="10" bestFit="1" customWidth="1"/>
    <col min="2" max="2" width="80.5546875" style="10" bestFit="1" customWidth="1"/>
    <col min="3" max="3" width="27.33203125" style="10" bestFit="1" customWidth="1"/>
    <col min="4" max="6" width="10.33203125" style="791" bestFit="1" customWidth="1"/>
    <col min="7" max="7" width="8.44140625" style="791" bestFit="1" customWidth="1"/>
    <col min="8" max="8" width="7.44140625" style="791" bestFit="1" customWidth="1"/>
    <col min="9" max="9" width="9.33203125" style="791"/>
    <col min="10" max="10" width="38.5546875" style="791" bestFit="1" customWidth="1"/>
    <col min="11" max="11" width="20.6640625" style="791" customWidth="1"/>
    <col min="12" max="12" width="21.6640625" style="791" customWidth="1"/>
    <col min="13" max="13" width="20.6640625" style="791" customWidth="1"/>
    <col min="14" max="14" width="10.33203125" style="58" bestFit="1" customWidth="1"/>
    <col min="15" max="16" width="8.5546875" style="790" bestFit="1" customWidth="1"/>
    <col min="17" max="17" width="1.6640625" style="59" customWidth="1"/>
    <col min="18" max="18" width="16" style="790" bestFit="1" customWidth="1"/>
    <col min="19" max="19" width="15.6640625" style="790" bestFit="1" customWidth="1"/>
    <col min="20" max="20" width="94.33203125" style="79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792"/>
      <c r="F2" s="793"/>
      <c r="G2" s="793"/>
      <c r="H2" s="793"/>
      <c r="I2" s="793"/>
      <c r="J2" s="793"/>
      <c r="K2" s="793"/>
      <c r="L2" s="793"/>
      <c r="M2" s="793"/>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11" t="s">
        <v>3</v>
      </c>
      <c r="B6" s="12" t="s">
        <v>8</v>
      </c>
      <c r="C6" s="13" t="s">
        <v>18</v>
      </c>
      <c r="D6" s="14" t="s">
        <v>9</v>
      </c>
      <c r="E6" s="14" t="s">
        <v>5</v>
      </c>
      <c r="F6" s="14" t="s">
        <v>20</v>
      </c>
      <c r="G6" s="12" t="s">
        <v>38</v>
      </c>
      <c r="H6" s="14" t="s">
        <v>39</v>
      </c>
      <c r="I6" s="17" t="s">
        <v>10</v>
      </c>
      <c r="J6" s="14" t="s">
        <v>11</v>
      </c>
      <c r="K6" s="15" t="s">
        <v>3409</v>
      </c>
      <c r="L6" s="16" t="s">
        <v>3410</v>
      </c>
      <c r="M6" s="15" t="s">
        <v>3411</v>
      </c>
      <c r="N6" s="24" t="s">
        <v>28</v>
      </c>
      <c r="O6" s="20" t="s">
        <v>12</v>
      </c>
      <c r="P6" s="20" t="s">
        <v>13</v>
      </c>
      <c r="Q6" s="19"/>
      <c r="R6" s="20" t="s">
        <v>16</v>
      </c>
      <c r="S6" s="22" t="s">
        <v>17</v>
      </c>
      <c r="T6" s="15" t="s">
        <v>7</v>
      </c>
    </row>
    <row r="7" spans="1:20" s="848" customFormat="1" x14ac:dyDescent="0.3">
      <c r="A7" s="848" t="s">
        <v>21</v>
      </c>
      <c r="B7" s="848" t="s">
        <v>22</v>
      </c>
      <c r="C7" s="848">
        <v>12345</v>
      </c>
      <c r="D7" s="849" t="s">
        <v>24</v>
      </c>
      <c r="E7" s="849">
        <v>13.2</v>
      </c>
      <c r="F7" s="849">
        <v>14.75</v>
      </c>
      <c r="G7" s="849">
        <v>50</v>
      </c>
      <c r="H7" s="849">
        <v>4.25</v>
      </c>
      <c r="I7" s="849">
        <v>100054</v>
      </c>
      <c r="J7" s="849" t="s">
        <v>25</v>
      </c>
      <c r="K7" s="850">
        <v>119</v>
      </c>
      <c r="L7" s="850">
        <v>117</v>
      </c>
      <c r="M7" s="850">
        <v>120</v>
      </c>
      <c r="N7" s="851">
        <v>45</v>
      </c>
      <c r="O7" s="850">
        <v>2</v>
      </c>
      <c r="P7" s="850">
        <v>90</v>
      </c>
      <c r="Q7" s="852"/>
      <c r="R7" s="850">
        <v>90</v>
      </c>
      <c r="S7" s="850">
        <v>0</v>
      </c>
      <c r="T7" s="849"/>
    </row>
    <row r="8" spans="1:20" s="848" customFormat="1" ht="69" x14ac:dyDescent="0.3">
      <c r="A8" s="848" t="s">
        <v>3412</v>
      </c>
      <c r="B8" s="848" t="s">
        <v>3413</v>
      </c>
      <c r="C8" s="848" t="s">
        <v>3414</v>
      </c>
      <c r="D8" s="849" t="s">
        <v>24</v>
      </c>
      <c r="E8" s="849">
        <v>30</v>
      </c>
      <c r="F8" s="849">
        <v>32.959000000000003</v>
      </c>
      <c r="G8" s="849">
        <v>105</v>
      </c>
      <c r="H8" s="849" t="s">
        <v>3415</v>
      </c>
      <c r="I8" s="849" t="s">
        <v>3416</v>
      </c>
      <c r="J8" s="849" t="s">
        <v>3417</v>
      </c>
      <c r="K8" s="850">
        <v>72.56</v>
      </c>
      <c r="L8" s="850">
        <v>72.56</v>
      </c>
      <c r="M8" s="850">
        <v>72.56</v>
      </c>
      <c r="N8" s="851">
        <v>23.81</v>
      </c>
      <c r="O8" s="850">
        <v>0.94340000000000002</v>
      </c>
      <c r="P8" s="850">
        <v>22.46</v>
      </c>
      <c r="Q8" s="852"/>
      <c r="R8" s="850">
        <v>22.46</v>
      </c>
      <c r="S8" s="850">
        <v>0</v>
      </c>
      <c r="T8" s="853" t="s">
        <v>3418</v>
      </c>
    </row>
    <row r="9" spans="1:20" s="848" customFormat="1" ht="69" x14ac:dyDescent="0.3">
      <c r="A9" s="848" t="s">
        <v>3412</v>
      </c>
      <c r="B9" s="848" t="s">
        <v>3419</v>
      </c>
      <c r="C9" s="848" t="s">
        <v>3420</v>
      </c>
      <c r="D9" s="849" t="s">
        <v>24</v>
      </c>
      <c r="E9" s="849">
        <v>30.8</v>
      </c>
      <c r="F9" s="849">
        <v>33.301000000000002</v>
      </c>
      <c r="G9" s="849">
        <v>150</v>
      </c>
      <c r="H9" s="849">
        <v>3.29</v>
      </c>
      <c r="I9" s="849">
        <v>100103</v>
      </c>
      <c r="J9" s="849" t="s">
        <v>3421</v>
      </c>
      <c r="K9" s="850">
        <v>51.7</v>
      </c>
      <c r="L9" s="850">
        <v>51.7</v>
      </c>
      <c r="M9" s="850">
        <v>51.7</v>
      </c>
      <c r="N9" s="851">
        <v>14.65</v>
      </c>
      <c r="O9" s="850">
        <v>0.94340000000000002</v>
      </c>
      <c r="P9" s="850">
        <v>13.82</v>
      </c>
      <c r="Q9" s="852"/>
      <c r="R9" s="850">
        <v>13.82</v>
      </c>
      <c r="S9" s="850">
        <v>0</v>
      </c>
      <c r="T9" s="853" t="s">
        <v>3418</v>
      </c>
    </row>
    <row r="10" spans="1:20" s="848" customFormat="1" ht="69" x14ac:dyDescent="0.3">
      <c r="A10" s="848" t="s">
        <v>3412</v>
      </c>
      <c r="B10" s="848" t="s">
        <v>3422</v>
      </c>
      <c r="C10" s="848" t="s">
        <v>3423</v>
      </c>
      <c r="D10" s="849" t="s">
        <v>24</v>
      </c>
      <c r="E10" s="849">
        <v>28.35</v>
      </c>
      <c r="F10" s="849">
        <v>30.850999999999999</v>
      </c>
      <c r="G10" s="849">
        <v>137</v>
      </c>
      <c r="H10" s="849">
        <v>3.3</v>
      </c>
      <c r="I10" s="849">
        <v>100103</v>
      </c>
      <c r="J10" s="849" t="s">
        <v>3421</v>
      </c>
      <c r="K10" s="850">
        <v>45.32</v>
      </c>
      <c r="L10" s="850">
        <v>45.32</v>
      </c>
      <c r="M10" s="850">
        <v>45.32</v>
      </c>
      <c r="N10" s="851">
        <v>13.48</v>
      </c>
      <c r="O10" s="850">
        <v>0.94340000000000002</v>
      </c>
      <c r="P10" s="850">
        <v>12.719999999999999</v>
      </c>
      <c r="Q10" s="852"/>
      <c r="R10" s="850">
        <v>12.719999999999999</v>
      </c>
      <c r="S10" s="850">
        <v>0</v>
      </c>
      <c r="T10" s="853" t="s">
        <v>3418</v>
      </c>
    </row>
    <row r="11" spans="1:20" s="848" customFormat="1" ht="69" x14ac:dyDescent="0.3">
      <c r="A11" s="848" t="s">
        <v>3412</v>
      </c>
      <c r="B11" s="848" t="s">
        <v>3424</v>
      </c>
      <c r="C11" s="848" t="s">
        <v>3425</v>
      </c>
      <c r="D11" s="849" t="s">
        <v>24</v>
      </c>
      <c r="E11" s="849">
        <v>28.9</v>
      </c>
      <c r="F11" s="849">
        <v>30.375</v>
      </c>
      <c r="G11" s="849">
        <v>120</v>
      </c>
      <c r="H11" s="849">
        <v>3.85</v>
      </c>
      <c r="I11" s="849">
        <v>100103</v>
      </c>
      <c r="J11" s="849" t="s">
        <v>3421</v>
      </c>
      <c r="K11" s="850">
        <v>60.15</v>
      </c>
      <c r="L11" s="850">
        <v>60.15</v>
      </c>
      <c r="M11" s="850">
        <v>60.15</v>
      </c>
      <c r="N11" s="851">
        <v>24.24</v>
      </c>
      <c r="O11" s="850">
        <v>0.94340000000000002</v>
      </c>
      <c r="P11" s="850">
        <v>22.87</v>
      </c>
      <c r="Q11" s="852"/>
      <c r="R11" s="850">
        <v>22.87</v>
      </c>
      <c r="S11" s="850">
        <v>0</v>
      </c>
      <c r="T11" s="853" t="s">
        <v>3418</v>
      </c>
    </row>
    <row r="12" spans="1:20" s="848" customFormat="1" ht="69" x14ac:dyDescent="0.3">
      <c r="A12" s="848" t="s">
        <v>3412</v>
      </c>
      <c r="B12" s="848" t="s">
        <v>3426</v>
      </c>
      <c r="C12" s="848" t="s">
        <v>3427</v>
      </c>
      <c r="D12" s="849" t="s">
        <v>24</v>
      </c>
      <c r="E12" s="849">
        <v>10.08</v>
      </c>
      <c r="F12" s="849">
        <v>11.051</v>
      </c>
      <c r="G12" s="849">
        <v>72</v>
      </c>
      <c r="H12" s="849">
        <v>2.2400000000000002</v>
      </c>
      <c r="I12" s="849">
        <v>110244</v>
      </c>
      <c r="J12" s="849" t="s">
        <v>2136</v>
      </c>
      <c r="K12" s="850">
        <v>31.33</v>
      </c>
      <c r="L12" s="850">
        <v>31.33</v>
      </c>
      <c r="M12" s="850">
        <v>31.33</v>
      </c>
      <c r="N12" s="851">
        <v>2.65</v>
      </c>
      <c r="O12" s="850">
        <v>1.6629</v>
      </c>
      <c r="P12" s="850">
        <v>4.41</v>
      </c>
      <c r="Q12" s="852"/>
      <c r="R12" s="850">
        <v>4.41</v>
      </c>
      <c r="S12" s="850">
        <v>0</v>
      </c>
      <c r="T12" s="853" t="s">
        <v>3418</v>
      </c>
    </row>
    <row r="13" spans="1:20" s="848" customFormat="1" ht="69" x14ac:dyDescent="0.3">
      <c r="A13" s="848" t="s">
        <v>3412</v>
      </c>
      <c r="B13" s="848" t="s">
        <v>3428</v>
      </c>
      <c r="C13" s="848" t="s">
        <v>3429</v>
      </c>
      <c r="D13" s="849" t="s">
        <v>24</v>
      </c>
      <c r="E13" s="849">
        <v>30</v>
      </c>
      <c r="F13" s="849">
        <v>31.475000000000001</v>
      </c>
      <c r="G13" s="849">
        <v>124</v>
      </c>
      <c r="H13" s="849">
        <v>3.85</v>
      </c>
      <c r="I13" s="849">
        <v>100103</v>
      </c>
      <c r="J13" s="849" t="s">
        <v>3421</v>
      </c>
      <c r="K13" s="850">
        <v>62.45</v>
      </c>
      <c r="L13" s="850">
        <v>62.45</v>
      </c>
      <c r="M13" s="850">
        <v>62.45</v>
      </c>
      <c r="N13" s="851">
        <v>25.17</v>
      </c>
      <c r="O13" s="850">
        <v>0.94340000000000002</v>
      </c>
      <c r="P13" s="850">
        <v>23.75</v>
      </c>
      <c r="Q13" s="852"/>
      <c r="R13" s="850">
        <v>23.75</v>
      </c>
      <c r="S13" s="850">
        <v>0</v>
      </c>
      <c r="T13" s="853" t="s">
        <v>3418</v>
      </c>
    </row>
    <row r="14" spans="1:20" s="848" customFormat="1" ht="69" x14ac:dyDescent="0.3">
      <c r="A14" s="848" t="s">
        <v>3412</v>
      </c>
      <c r="B14" s="848" t="s">
        <v>3430</v>
      </c>
      <c r="C14" s="848" t="s">
        <v>3431</v>
      </c>
      <c r="D14" s="849" t="s">
        <v>24</v>
      </c>
      <c r="E14" s="849">
        <v>39.93</v>
      </c>
      <c r="F14" s="849">
        <v>42.872</v>
      </c>
      <c r="G14" s="849">
        <v>228</v>
      </c>
      <c r="H14" s="849">
        <v>2.8</v>
      </c>
      <c r="I14" s="849">
        <v>100103</v>
      </c>
      <c r="J14" s="849" t="s">
        <v>3421</v>
      </c>
      <c r="K14" s="850">
        <v>121.25</v>
      </c>
      <c r="L14" s="850">
        <v>121.25</v>
      </c>
      <c r="M14" s="850">
        <v>121.25</v>
      </c>
      <c r="N14" s="851">
        <v>54.879999999999995</v>
      </c>
      <c r="O14" s="850">
        <v>0.94340000000000002</v>
      </c>
      <c r="P14" s="850">
        <v>51.769999999999996</v>
      </c>
      <c r="Q14" s="852"/>
      <c r="R14" s="850">
        <v>51.769999999999996</v>
      </c>
      <c r="S14" s="850">
        <v>0</v>
      </c>
      <c r="T14" s="853" t="s">
        <v>3418</v>
      </c>
    </row>
    <row r="15" spans="1:20" s="848" customFormat="1" ht="69" x14ac:dyDescent="0.3">
      <c r="A15" s="848" t="s">
        <v>3412</v>
      </c>
      <c r="B15" s="848" t="s">
        <v>3432</v>
      </c>
      <c r="C15" s="848" t="s">
        <v>3433</v>
      </c>
      <c r="D15" s="849" t="s">
        <v>24</v>
      </c>
      <c r="E15" s="849">
        <v>26.25</v>
      </c>
      <c r="F15" s="849">
        <v>27.683</v>
      </c>
      <c r="G15" s="849">
        <v>103</v>
      </c>
      <c r="H15" s="849">
        <v>4.07</v>
      </c>
      <c r="I15" s="849">
        <v>100103</v>
      </c>
      <c r="J15" s="849" t="s">
        <v>3421</v>
      </c>
      <c r="K15" s="850">
        <v>58.12</v>
      </c>
      <c r="L15" s="850">
        <v>58.12</v>
      </c>
      <c r="M15" s="850">
        <v>58.12</v>
      </c>
      <c r="N15" s="851">
        <v>28.21</v>
      </c>
      <c r="O15" s="850">
        <v>0.94340000000000002</v>
      </c>
      <c r="P15" s="850">
        <v>26.62</v>
      </c>
      <c r="Q15" s="852"/>
      <c r="R15" s="850">
        <v>26.62</v>
      </c>
      <c r="S15" s="850">
        <v>0</v>
      </c>
      <c r="T15" s="853" t="s">
        <v>3418</v>
      </c>
    </row>
    <row r="16" spans="1:20" s="848" customFormat="1" ht="69" x14ac:dyDescent="0.3">
      <c r="A16" s="848" t="s">
        <v>3412</v>
      </c>
      <c r="B16" s="848" t="s">
        <v>3434</v>
      </c>
      <c r="C16" s="848" t="s">
        <v>3435</v>
      </c>
      <c r="D16" s="849" t="s">
        <v>24</v>
      </c>
      <c r="E16" s="849">
        <v>26.42</v>
      </c>
      <c r="F16" s="849">
        <v>27.908000000000001</v>
      </c>
      <c r="G16" s="849">
        <v>107</v>
      </c>
      <c r="H16" s="849">
        <v>3.95</v>
      </c>
      <c r="I16" s="849">
        <v>100103</v>
      </c>
      <c r="J16" s="849" t="s">
        <v>3421</v>
      </c>
      <c r="K16" s="850">
        <v>58.13</v>
      </c>
      <c r="L16" s="850">
        <v>58.13</v>
      </c>
      <c r="M16" s="850">
        <v>58.13</v>
      </c>
      <c r="N16" s="851">
        <v>28.02</v>
      </c>
      <c r="O16" s="850">
        <v>0.94340000000000002</v>
      </c>
      <c r="P16" s="850">
        <v>26.43</v>
      </c>
      <c r="Q16" s="852"/>
      <c r="R16" s="850">
        <v>26.43</v>
      </c>
      <c r="S16" s="850">
        <v>0</v>
      </c>
      <c r="T16" s="853" t="s">
        <v>3418</v>
      </c>
    </row>
    <row r="17" spans="1:20" s="848" customFormat="1" ht="69" x14ac:dyDescent="0.3">
      <c r="A17" s="848" t="s">
        <v>3412</v>
      </c>
      <c r="B17" s="848" t="s">
        <v>3436</v>
      </c>
      <c r="C17" s="848" t="s">
        <v>3437</v>
      </c>
      <c r="D17" s="849" t="s">
        <v>24</v>
      </c>
      <c r="E17" s="849">
        <v>31.05</v>
      </c>
      <c r="F17" s="849">
        <v>33.551000000000002</v>
      </c>
      <c r="G17" s="849">
        <v>140</v>
      </c>
      <c r="H17" s="849">
        <v>3.53</v>
      </c>
      <c r="I17" s="849">
        <v>100103</v>
      </c>
      <c r="J17" s="849" t="s">
        <v>3421</v>
      </c>
      <c r="K17" s="850">
        <v>53.81</v>
      </c>
      <c r="L17" s="850">
        <v>53.81</v>
      </c>
      <c r="M17" s="850">
        <v>53.81</v>
      </c>
      <c r="N17" s="851">
        <v>19.190000000000001</v>
      </c>
      <c r="O17" s="850">
        <v>0.94340000000000002</v>
      </c>
      <c r="P17" s="850">
        <v>18.100000000000001</v>
      </c>
      <c r="Q17" s="852"/>
      <c r="R17" s="850">
        <v>18.100000000000001</v>
      </c>
      <c r="S17" s="850">
        <v>0</v>
      </c>
      <c r="T17" s="853" t="s">
        <v>3418</v>
      </c>
    </row>
    <row r="18" spans="1:20" s="848" customFormat="1" ht="69" x14ac:dyDescent="0.3">
      <c r="A18" s="848" t="s">
        <v>3412</v>
      </c>
      <c r="B18" s="848" t="s">
        <v>3438</v>
      </c>
      <c r="C18" s="848" t="s">
        <v>3439</v>
      </c>
      <c r="D18" s="849" t="s">
        <v>24</v>
      </c>
      <c r="E18" s="849">
        <v>31.86</v>
      </c>
      <c r="F18" s="849">
        <v>34.360999999999997</v>
      </c>
      <c r="G18" s="849">
        <v>141</v>
      </c>
      <c r="H18" s="849">
        <v>3.6</v>
      </c>
      <c r="I18" s="849">
        <v>100103</v>
      </c>
      <c r="J18" s="849" t="s">
        <v>3421</v>
      </c>
      <c r="K18" s="850">
        <v>54.23</v>
      </c>
      <c r="L18" s="850">
        <v>54.23</v>
      </c>
      <c r="M18" s="850">
        <v>54.23</v>
      </c>
      <c r="N18" s="851">
        <v>19.66</v>
      </c>
      <c r="O18" s="850">
        <v>0.94340000000000002</v>
      </c>
      <c r="P18" s="850">
        <v>18.55</v>
      </c>
      <c r="Q18" s="852"/>
      <c r="R18" s="850">
        <v>18.55</v>
      </c>
      <c r="S18" s="850">
        <v>0</v>
      </c>
      <c r="T18" s="853" t="s">
        <v>3418</v>
      </c>
    </row>
    <row r="19" spans="1:20" s="848" customFormat="1" ht="69" x14ac:dyDescent="0.3">
      <c r="A19" s="848" t="s">
        <v>3412</v>
      </c>
      <c r="B19" s="848" t="s">
        <v>3440</v>
      </c>
      <c r="C19" s="848" t="s">
        <v>3441</v>
      </c>
      <c r="D19" s="849" t="s">
        <v>24</v>
      </c>
      <c r="E19" s="849">
        <v>30</v>
      </c>
      <c r="F19" s="849">
        <v>31.937999999999999</v>
      </c>
      <c r="G19" s="849">
        <v>160</v>
      </c>
      <c r="H19" s="849">
        <v>3</v>
      </c>
      <c r="I19" s="849" t="s">
        <v>3416</v>
      </c>
      <c r="J19" s="849" t="s">
        <v>3417</v>
      </c>
      <c r="K19" s="850">
        <v>92.45</v>
      </c>
      <c r="L19" s="850">
        <v>92.45</v>
      </c>
      <c r="M19" s="850">
        <v>92.45</v>
      </c>
      <c r="N19" s="851">
        <v>45.84</v>
      </c>
      <c r="O19" s="850">
        <v>0.94340000000000002</v>
      </c>
      <c r="P19" s="850">
        <v>43.25</v>
      </c>
      <c r="Q19" s="852"/>
      <c r="R19" s="850">
        <v>43.25</v>
      </c>
      <c r="S19" s="850">
        <v>0</v>
      </c>
      <c r="T19" s="853" t="s">
        <v>3418</v>
      </c>
    </row>
    <row r="20" spans="1:20" s="848" customFormat="1" ht="69" x14ac:dyDescent="0.3">
      <c r="A20" s="848" t="s">
        <v>3412</v>
      </c>
      <c r="B20" s="848" t="s">
        <v>3442</v>
      </c>
      <c r="C20" s="848" t="s">
        <v>3443</v>
      </c>
      <c r="D20" s="849" t="s">
        <v>24</v>
      </c>
      <c r="E20" s="849">
        <v>30.28</v>
      </c>
      <c r="F20" s="849">
        <v>32.811</v>
      </c>
      <c r="G20" s="849">
        <v>148</v>
      </c>
      <c r="H20" s="849">
        <v>3.26</v>
      </c>
      <c r="I20" s="849">
        <v>100103</v>
      </c>
      <c r="J20" s="849" t="s">
        <v>3421</v>
      </c>
      <c r="K20" s="850">
        <v>63.42</v>
      </c>
      <c r="L20" s="850">
        <v>63.42</v>
      </c>
      <c r="M20" s="850">
        <v>63.42</v>
      </c>
      <c r="N20" s="851">
        <v>26.79</v>
      </c>
      <c r="O20" s="850">
        <v>0.94340000000000002</v>
      </c>
      <c r="P20" s="850">
        <v>25.27</v>
      </c>
      <c r="Q20" s="852"/>
      <c r="R20" s="850">
        <v>25.27</v>
      </c>
      <c r="S20" s="850">
        <v>0</v>
      </c>
      <c r="T20" s="853" t="s">
        <v>3418</v>
      </c>
    </row>
    <row r="21" spans="1:20" s="848" customFormat="1" ht="69" x14ac:dyDescent="0.3">
      <c r="A21" s="848" t="s">
        <v>3412</v>
      </c>
      <c r="B21" s="848" t="s">
        <v>3444</v>
      </c>
      <c r="C21" s="848" t="s">
        <v>3445</v>
      </c>
      <c r="D21" s="849" t="s">
        <v>24</v>
      </c>
      <c r="E21" s="849">
        <v>20</v>
      </c>
      <c r="F21" s="849">
        <v>21.488</v>
      </c>
      <c r="G21" s="849">
        <v>200</v>
      </c>
      <c r="H21" s="849">
        <v>1.6</v>
      </c>
      <c r="I21" s="849">
        <v>100103</v>
      </c>
      <c r="J21" s="849" t="s">
        <v>3421</v>
      </c>
      <c r="K21" s="850">
        <v>36.51</v>
      </c>
      <c r="L21" s="850">
        <v>36.51</v>
      </c>
      <c r="M21" s="850">
        <v>36.51</v>
      </c>
      <c r="N21" s="851">
        <v>13.26</v>
      </c>
      <c r="O21" s="850">
        <v>0.94340000000000002</v>
      </c>
      <c r="P21" s="850">
        <v>12.51</v>
      </c>
      <c r="Q21" s="852"/>
      <c r="R21" s="850">
        <v>12.51</v>
      </c>
      <c r="S21" s="850">
        <v>0</v>
      </c>
      <c r="T21" s="853" t="s">
        <v>3418</v>
      </c>
    </row>
    <row r="22" spans="1:20" s="848" customFormat="1" ht="69" x14ac:dyDescent="0.3">
      <c r="A22" s="848" t="s">
        <v>3412</v>
      </c>
      <c r="B22" s="848" t="s">
        <v>3446</v>
      </c>
      <c r="C22" s="848" t="s">
        <v>3447</v>
      </c>
      <c r="D22" s="849" t="s">
        <v>24</v>
      </c>
      <c r="E22" s="849">
        <v>28.5</v>
      </c>
      <c r="F22" s="849">
        <v>29.988</v>
      </c>
      <c r="G22" s="849">
        <v>88</v>
      </c>
      <c r="H22" s="849">
        <v>5.16</v>
      </c>
      <c r="I22" s="849" t="s">
        <v>3448</v>
      </c>
      <c r="J22" s="849" t="s">
        <v>3449</v>
      </c>
      <c r="K22" s="850">
        <v>77.81</v>
      </c>
      <c r="L22" s="850">
        <v>77.81</v>
      </c>
      <c r="M22" s="850">
        <v>77.81</v>
      </c>
      <c r="N22" s="851">
        <v>22.66</v>
      </c>
      <c r="O22" s="850">
        <v>0.94340000000000002</v>
      </c>
      <c r="P22" s="850">
        <v>21.38</v>
      </c>
      <c r="Q22" s="852"/>
      <c r="R22" s="850">
        <v>21.38</v>
      </c>
      <c r="S22" s="850">
        <v>0</v>
      </c>
      <c r="T22" s="853" t="s">
        <v>3418</v>
      </c>
    </row>
    <row r="23" spans="1:20" s="848" customFormat="1" ht="69" x14ac:dyDescent="0.3">
      <c r="A23" s="848" t="s">
        <v>3412</v>
      </c>
      <c r="B23" s="848" t="s">
        <v>3450</v>
      </c>
      <c r="C23" s="848" t="s">
        <v>3451</v>
      </c>
      <c r="D23" s="849" t="s">
        <v>24</v>
      </c>
      <c r="E23" s="849">
        <v>10.130000000000001</v>
      </c>
      <c r="F23" s="849">
        <v>13.541</v>
      </c>
      <c r="G23" s="849">
        <v>72</v>
      </c>
      <c r="H23" s="849">
        <v>2.25</v>
      </c>
      <c r="I23" s="849">
        <v>110244</v>
      </c>
      <c r="J23" s="849" t="s">
        <v>2136</v>
      </c>
      <c r="K23" s="850">
        <v>28.07</v>
      </c>
      <c r="L23" s="850">
        <v>28.07</v>
      </c>
      <c r="M23" s="850">
        <v>28.07</v>
      </c>
      <c r="N23" s="851">
        <v>2.65</v>
      </c>
      <c r="O23" s="850">
        <v>1.6629</v>
      </c>
      <c r="P23" s="850">
        <v>4.41</v>
      </c>
      <c r="Q23" s="852"/>
      <c r="R23" s="850">
        <v>4.41</v>
      </c>
      <c r="S23" s="850">
        <v>0</v>
      </c>
      <c r="T23" s="853" t="s">
        <v>3418</v>
      </c>
    </row>
    <row r="24" spans="1:20" s="848" customFormat="1" ht="69" x14ac:dyDescent="0.3">
      <c r="A24" s="848" t="s">
        <v>3412</v>
      </c>
      <c r="B24" s="848" t="s">
        <v>3452</v>
      </c>
      <c r="C24" s="848" t="s">
        <v>3453</v>
      </c>
      <c r="D24" s="849" t="s">
        <v>24</v>
      </c>
      <c r="E24" s="849">
        <v>34.86</v>
      </c>
      <c r="F24" s="849">
        <v>36.514000000000003</v>
      </c>
      <c r="G24" s="849">
        <v>180</v>
      </c>
      <c r="H24" s="849">
        <v>3.1</v>
      </c>
      <c r="I24" s="849" t="s">
        <v>3416</v>
      </c>
      <c r="J24" s="849" t="s">
        <v>3417</v>
      </c>
      <c r="K24" s="850">
        <v>119.2</v>
      </c>
      <c r="L24" s="850">
        <v>119.2</v>
      </c>
      <c r="M24" s="850">
        <v>119.2</v>
      </c>
      <c r="N24" s="851">
        <v>41.55</v>
      </c>
      <c r="O24" s="850">
        <v>0.94340000000000002</v>
      </c>
      <c r="P24" s="850">
        <v>39.200000000000003</v>
      </c>
      <c r="Q24" s="852"/>
      <c r="R24" s="850">
        <v>39.200000000000003</v>
      </c>
      <c r="S24" s="850">
        <v>0</v>
      </c>
      <c r="T24" s="853" t="s">
        <v>3418</v>
      </c>
    </row>
    <row r="25" spans="1:20" s="848" customFormat="1" ht="69" x14ac:dyDescent="0.3">
      <c r="A25" s="848" t="s">
        <v>3412</v>
      </c>
      <c r="B25" s="848" t="s">
        <v>3454</v>
      </c>
      <c r="C25" s="848" t="s">
        <v>3455</v>
      </c>
      <c r="D25" s="849" t="s">
        <v>24</v>
      </c>
      <c r="E25" s="849">
        <v>10</v>
      </c>
      <c r="F25" s="849">
        <v>10.792999999999999</v>
      </c>
      <c r="G25" s="849">
        <v>59</v>
      </c>
      <c r="H25" s="849">
        <v>2.7</v>
      </c>
      <c r="I25" s="849" t="s">
        <v>3416</v>
      </c>
      <c r="J25" s="849" t="s">
        <v>3417</v>
      </c>
      <c r="K25" s="850">
        <v>26.3</v>
      </c>
      <c r="L25" s="850">
        <v>26.3</v>
      </c>
      <c r="M25" s="850">
        <v>26.3</v>
      </c>
      <c r="N25" s="851">
        <v>11.13</v>
      </c>
      <c r="O25" s="850">
        <v>0.94340000000000002</v>
      </c>
      <c r="P25" s="850">
        <v>10.5</v>
      </c>
      <c r="Q25" s="852"/>
      <c r="R25" s="850">
        <v>10.5</v>
      </c>
      <c r="S25" s="850">
        <v>0</v>
      </c>
      <c r="T25" s="853" t="s">
        <v>3418</v>
      </c>
    </row>
    <row r="26" spans="1:20" s="848" customFormat="1" ht="69" x14ac:dyDescent="0.3">
      <c r="A26" s="848" t="s">
        <v>3412</v>
      </c>
      <c r="B26" s="848" t="s">
        <v>3456</v>
      </c>
      <c r="C26" s="848" t="s">
        <v>3457</v>
      </c>
      <c r="D26" s="849" t="s">
        <v>24</v>
      </c>
      <c r="E26" s="849">
        <v>30.45</v>
      </c>
      <c r="F26" s="849">
        <v>32.991</v>
      </c>
      <c r="G26" s="849">
        <v>174</v>
      </c>
      <c r="H26" s="849">
        <v>2.8</v>
      </c>
      <c r="I26" s="849" t="s">
        <v>3448</v>
      </c>
      <c r="J26" s="849" t="s">
        <v>3449</v>
      </c>
      <c r="K26" s="850">
        <v>96.54</v>
      </c>
      <c r="L26" s="850">
        <v>96.54</v>
      </c>
      <c r="M26" s="850">
        <v>96.54</v>
      </c>
      <c r="N26" s="851">
        <v>38.1</v>
      </c>
      <c r="O26" s="850">
        <v>0.94340000000000002</v>
      </c>
      <c r="P26" s="850">
        <v>35.94</v>
      </c>
      <c r="Q26" s="852"/>
      <c r="R26" s="850">
        <v>35.94</v>
      </c>
      <c r="S26" s="850">
        <v>0</v>
      </c>
      <c r="T26" s="853" t="s">
        <v>3418</v>
      </c>
    </row>
    <row r="27" spans="1:20" s="848" customFormat="1" ht="69" x14ac:dyDescent="0.3">
      <c r="A27" s="848" t="s">
        <v>3412</v>
      </c>
      <c r="B27" s="848" t="s">
        <v>3458</v>
      </c>
      <c r="C27" s="848" t="s">
        <v>3459</v>
      </c>
      <c r="D27" s="849" t="s">
        <v>24</v>
      </c>
      <c r="E27" s="849">
        <v>29.57</v>
      </c>
      <c r="F27" s="849">
        <v>32.139000000000003</v>
      </c>
      <c r="G27" s="849">
        <v>108</v>
      </c>
      <c r="H27" s="849">
        <v>4.3499999999999996</v>
      </c>
      <c r="I27" s="849" t="s">
        <v>3448</v>
      </c>
      <c r="J27" s="849" t="s">
        <v>3449</v>
      </c>
      <c r="K27" s="850">
        <v>70.430000000000007</v>
      </c>
      <c r="L27" s="850">
        <v>70.430000000000007</v>
      </c>
      <c r="M27" s="850">
        <v>70.430000000000007</v>
      </c>
      <c r="N27" s="851">
        <v>27.63</v>
      </c>
      <c r="O27" s="850">
        <v>0.94340000000000002</v>
      </c>
      <c r="P27" s="850">
        <v>26.07</v>
      </c>
      <c r="Q27" s="852"/>
      <c r="R27" s="850">
        <v>26.07</v>
      </c>
      <c r="S27" s="850">
        <v>0</v>
      </c>
      <c r="T27" s="853" t="s">
        <v>3418</v>
      </c>
    </row>
    <row r="28" spans="1:20" s="848" customFormat="1" ht="69" x14ac:dyDescent="0.3">
      <c r="A28" s="848" t="s">
        <v>3412</v>
      </c>
      <c r="B28" s="848" t="s">
        <v>3460</v>
      </c>
      <c r="C28" s="848" t="s">
        <v>3461</v>
      </c>
      <c r="D28" s="849" t="s">
        <v>24</v>
      </c>
      <c r="E28" s="849">
        <v>30.6</v>
      </c>
      <c r="F28" s="849">
        <v>33.100999999999999</v>
      </c>
      <c r="G28" s="849">
        <v>144</v>
      </c>
      <c r="H28" s="849">
        <v>3.4</v>
      </c>
      <c r="I28" s="849">
        <v>100103</v>
      </c>
      <c r="J28" s="849" t="s">
        <v>3421</v>
      </c>
      <c r="K28" s="850">
        <v>51.9</v>
      </c>
      <c r="L28" s="850">
        <v>51.9</v>
      </c>
      <c r="M28" s="850">
        <v>51.9</v>
      </c>
      <c r="N28" s="851">
        <v>16.092981671881986</v>
      </c>
      <c r="O28" s="850">
        <v>0.94340000000000002</v>
      </c>
      <c r="P28" s="850">
        <v>15.18</v>
      </c>
      <c r="Q28" s="852"/>
      <c r="R28" s="850">
        <v>15.18</v>
      </c>
      <c r="S28" s="850">
        <v>0</v>
      </c>
      <c r="T28" s="853" t="s">
        <v>3418</v>
      </c>
    </row>
    <row r="29" spans="1:20" s="848" customFormat="1" ht="69" x14ac:dyDescent="0.3">
      <c r="A29" s="848" t="s">
        <v>3412</v>
      </c>
      <c r="B29" s="848" t="s">
        <v>3462</v>
      </c>
      <c r="C29" s="848" t="s">
        <v>3463</v>
      </c>
      <c r="D29" s="849" t="s">
        <v>24</v>
      </c>
      <c r="E29" s="849">
        <v>30.6</v>
      </c>
      <c r="F29" s="849">
        <v>33.100999999999999</v>
      </c>
      <c r="G29" s="849">
        <v>144</v>
      </c>
      <c r="H29" s="849">
        <v>3.4</v>
      </c>
      <c r="I29" s="849">
        <v>100103</v>
      </c>
      <c r="J29" s="849" t="s">
        <v>3421</v>
      </c>
      <c r="K29" s="850">
        <v>51.9</v>
      </c>
      <c r="L29" s="850">
        <v>51.9</v>
      </c>
      <c r="M29" s="850">
        <v>51.9</v>
      </c>
      <c r="N29" s="851">
        <v>16.092981671881986</v>
      </c>
      <c r="O29" s="850">
        <v>0.94340000000000002</v>
      </c>
      <c r="P29" s="850">
        <v>15.18</v>
      </c>
      <c r="Q29" s="852"/>
      <c r="R29" s="850">
        <v>15.18</v>
      </c>
      <c r="S29" s="850">
        <v>0</v>
      </c>
      <c r="T29" s="853" t="s">
        <v>3418</v>
      </c>
    </row>
    <row r="30" spans="1:20" s="848" customFormat="1" ht="69" x14ac:dyDescent="0.3">
      <c r="A30" s="848" t="s">
        <v>3412</v>
      </c>
      <c r="B30" s="848" t="s">
        <v>3464</v>
      </c>
      <c r="C30" s="848" t="s">
        <v>3465</v>
      </c>
      <c r="D30" s="849" t="s">
        <v>24</v>
      </c>
      <c r="E30" s="849">
        <v>30</v>
      </c>
      <c r="F30" s="849">
        <v>31.654</v>
      </c>
      <c r="G30" s="849">
        <v>168</v>
      </c>
      <c r="H30" s="849">
        <v>2.85</v>
      </c>
      <c r="I30" s="849" t="s">
        <v>3416</v>
      </c>
      <c r="J30" s="849" t="s">
        <v>3417</v>
      </c>
      <c r="K30" s="850">
        <v>91.25</v>
      </c>
      <c r="L30" s="850">
        <v>91.25</v>
      </c>
      <c r="M30" s="850">
        <v>91.25</v>
      </c>
      <c r="N30" s="851">
        <v>45.84</v>
      </c>
      <c r="O30" s="850">
        <v>0.94340000000000002</v>
      </c>
      <c r="P30" s="850">
        <v>43.25</v>
      </c>
      <c r="Q30" s="852"/>
      <c r="R30" s="850">
        <v>43.25</v>
      </c>
      <c r="S30" s="850">
        <v>0</v>
      </c>
      <c r="T30" s="853" t="s">
        <v>3418</v>
      </c>
    </row>
    <row r="31" spans="1:20" s="848" customFormat="1" ht="69" x14ac:dyDescent="0.3">
      <c r="A31" s="848" t="s">
        <v>3412</v>
      </c>
      <c r="B31" s="848" t="s">
        <v>3466</v>
      </c>
      <c r="C31" s="848" t="s">
        <v>3467</v>
      </c>
      <c r="D31" s="849" t="s">
        <v>24</v>
      </c>
      <c r="E31" s="849">
        <v>30.07</v>
      </c>
      <c r="F31" s="849">
        <v>32.840000000000003</v>
      </c>
      <c r="G31" s="849">
        <v>336</v>
      </c>
      <c r="H31" s="849">
        <v>1.43</v>
      </c>
      <c r="I31" s="849" t="s">
        <v>3416</v>
      </c>
      <c r="J31" s="849" t="s">
        <v>3417</v>
      </c>
      <c r="K31" s="850">
        <v>79.81</v>
      </c>
      <c r="L31" s="850">
        <v>79.81</v>
      </c>
      <c r="M31" s="850">
        <v>79.81</v>
      </c>
      <c r="N31" s="851">
        <v>44.75</v>
      </c>
      <c r="O31" s="850">
        <v>0.94340000000000002</v>
      </c>
      <c r="P31" s="850">
        <v>42.22</v>
      </c>
      <c r="Q31" s="852"/>
      <c r="R31" s="850">
        <v>42.22</v>
      </c>
      <c r="S31" s="850">
        <v>0</v>
      </c>
      <c r="T31" s="853" t="s">
        <v>3418</v>
      </c>
    </row>
    <row r="32" spans="1:20" s="848" customFormat="1" ht="69" x14ac:dyDescent="0.3">
      <c r="A32" s="848" t="s">
        <v>3412</v>
      </c>
      <c r="B32" s="848" t="s">
        <v>3468</v>
      </c>
      <c r="C32" s="848" t="s">
        <v>3469</v>
      </c>
      <c r="D32" s="849" t="s">
        <v>24</v>
      </c>
      <c r="E32" s="849">
        <v>30</v>
      </c>
      <c r="F32" s="849">
        <v>32.521000000000001</v>
      </c>
      <c r="G32" s="849">
        <v>163</v>
      </c>
      <c r="H32" s="849">
        <v>2.9</v>
      </c>
      <c r="I32" s="849" t="s">
        <v>3416</v>
      </c>
      <c r="J32" s="849" t="s">
        <v>3417</v>
      </c>
      <c r="K32" s="850">
        <v>64.989999999999995</v>
      </c>
      <c r="L32" s="850">
        <v>64.989999999999995</v>
      </c>
      <c r="M32" s="850">
        <v>64.989999999999995</v>
      </c>
      <c r="N32" s="851">
        <v>22.95</v>
      </c>
      <c r="O32" s="850">
        <v>0.94340000000000002</v>
      </c>
      <c r="P32" s="850">
        <v>21.65</v>
      </c>
      <c r="Q32" s="852"/>
      <c r="R32" s="850">
        <v>21.65</v>
      </c>
      <c r="S32" s="850">
        <v>0</v>
      </c>
      <c r="T32" s="853" t="s">
        <v>3418</v>
      </c>
    </row>
    <row r="33" spans="1:20" s="848" customFormat="1" ht="69" x14ac:dyDescent="0.3">
      <c r="A33" s="848" t="s">
        <v>3412</v>
      </c>
      <c r="B33" s="848" t="s">
        <v>3454</v>
      </c>
      <c r="C33" s="848" t="s">
        <v>3470</v>
      </c>
      <c r="D33" s="849" t="s">
        <v>24</v>
      </c>
      <c r="E33" s="849">
        <v>10</v>
      </c>
      <c r="F33" s="849">
        <v>10.792999999999999</v>
      </c>
      <c r="G33" s="849">
        <v>58</v>
      </c>
      <c r="H33" s="849">
        <v>2.75</v>
      </c>
      <c r="I33" s="849" t="s">
        <v>3416</v>
      </c>
      <c r="J33" s="849" t="s">
        <v>3417</v>
      </c>
      <c r="K33" s="850">
        <v>23.5</v>
      </c>
      <c r="L33" s="850">
        <v>23.5</v>
      </c>
      <c r="M33" s="850">
        <v>23.5</v>
      </c>
      <c r="N33" s="851">
        <v>11.13</v>
      </c>
      <c r="O33" s="850">
        <v>0.94340000000000002</v>
      </c>
      <c r="P33" s="850">
        <v>10.5</v>
      </c>
      <c r="Q33" s="852"/>
      <c r="R33" s="850">
        <v>10.5</v>
      </c>
      <c r="S33" s="850">
        <v>0</v>
      </c>
      <c r="T33" s="853" t="s">
        <v>3418</v>
      </c>
    </row>
    <row r="34" spans="1:20" s="848" customFormat="1" ht="69" x14ac:dyDescent="0.3">
      <c r="A34" s="848" t="s">
        <v>3412</v>
      </c>
      <c r="B34" s="848" t="s">
        <v>3471</v>
      </c>
      <c r="C34" s="848" t="s">
        <v>3472</v>
      </c>
      <c r="D34" s="849" t="s">
        <v>24</v>
      </c>
      <c r="E34" s="849">
        <v>20.12</v>
      </c>
      <c r="F34" s="849">
        <v>21.106000000000002</v>
      </c>
      <c r="G34" s="849">
        <v>107</v>
      </c>
      <c r="H34" s="849">
        <v>3</v>
      </c>
      <c r="I34" s="849" t="s">
        <v>3416</v>
      </c>
      <c r="J34" s="849" t="s">
        <v>3417</v>
      </c>
      <c r="K34" s="850">
        <v>48.48</v>
      </c>
      <c r="L34" s="850">
        <v>48.48</v>
      </c>
      <c r="M34" s="850">
        <v>48.48</v>
      </c>
      <c r="N34" s="851">
        <v>27.93</v>
      </c>
      <c r="O34" s="850">
        <v>0.94340000000000002</v>
      </c>
      <c r="P34" s="850">
        <v>26.35</v>
      </c>
      <c r="Q34" s="852"/>
      <c r="R34" s="850">
        <v>26.35</v>
      </c>
      <c r="S34" s="850">
        <v>0</v>
      </c>
      <c r="T34" s="853" t="s">
        <v>3418</v>
      </c>
    </row>
    <row r="35" spans="1:20" s="848" customFormat="1" ht="69" x14ac:dyDescent="0.3">
      <c r="A35" s="848" t="s">
        <v>3412</v>
      </c>
      <c r="B35" s="848" t="s">
        <v>3473</v>
      </c>
      <c r="C35" s="848" t="s">
        <v>3474</v>
      </c>
      <c r="D35" s="849" t="s">
        <v>24</v>
      </c>
      <c r="E35" s="849">
        <v>37.619999999999997</v>
      </c>
      <c r="F35" s="849">
        <v>40.215000000000003</v>
      </c>
      <c r="G35" s="849">
        <v>174</v>
      </c>
      <c r="H35" s="849">
        <v>3.44</v>
      </c>
      <c r="I35" s="849" t="s">
        <v>3416</v>
      </c>
      <c r="J35" s="849" t="s">
        <v>3417</v>
      </c>
      <c r="K35" s="850">
        <v>117.65</v>
      </c>
      <c r="L35" s="850">
        <v>117.65</v>
      </c>
      <c r="M35" s="850">
        <v>117.65</v>
      </c>
      <c r="N35" s="851">
        <v>43.09</v>
      </c>
      <c r="O35" s="850">
        <v>0.94340000000000002</v>
      </c>
      <c r="P35" s="850">
        <v>40.65</v>
      </c>
      <c r="Q35" s="852"/>
      <c r="R35" s="850">
        <v>40.65</v>
      </c>
      <c r="S35" s="850">
        <v>0</v>
      </c>
      <c r="T35" s="853" t="s">
        <v>3418</v>
      </c>
    </row>
    <row r="36" spans="1:20" s="848" customFormat="1" ht="69" x14ac:dyDescent="0.3">
      <c r="A36" s="848" t="s">
        <v>3412</v>
      </c>
      <c r="B36" s="848" t="s">
        <v>3475</v>
      </c>
      <c r="C36" s="848" t="s">
        <v>3476</v>
      </c>
      <c r="D36" s="849" t="s">
        <v>24</v>
      </c>
      <c r="E36" s="849">
        <v>12</v>
      </c>
      <c r="F36" s="849">
        <v>13.843</v>
      </c>
      <c r="G36" s="849">
        <v>54</v>
      </c>
      <c r="H36" s="849">
        <v>3.5</v>
      </c>
      <c r="I36" s="849" t="s">
        <v>3416</v>
      </c>
      <c r="J36" s="849" t="s">
        <v>3417</v>
      </c>
      <c r="K36" s="850">
        <v>34.31</v>
      </c>
      <c r="L36" s="850">
        <v>34.31</v>
      </c>
      <c r="M36" s="850">
        <v>34.31</v>
      </c>
      <c r="N36" s="851">
        <v>17.29</v>
      </c>
      <c r="O36" s="850">
        <v>0.94340000000000002</v>
      </c>
      <c r="P36" s="850">
        <v>16.309999999999999</v>
      </c>
      <c r="Q36" s="852"/>
      <c r="R36" s="850">
        <v>16.309999999999999</v>
      </c>
      <c r="S36" s="850">
        <v>0</v>
      </c>
      <c r="T36" s="853" t="s">
        <v>3418</v>
      </c>
    </row>
    <row r="37" spans="1:20" s="848" customFormat="1" ht="69" x14ac:dyDescent="0.3">
      <c r="A37" s="848" t="s">
        <v>3412</v>
      </c>
      <c r="B37" s="848" t="s">
        <v>3477</v>
      </c>
      <c r="C37" s="848" t="s">
        <v>3478</v>
      </c>
      <c r="D37" s="849" t="s">
        <v>24</v>
      </c>
      <c r="E37" s="849">
        <v>28.5</v>
      </c>
      <c r="F37" s="849">
        <v>29.960999999999999</v>
      </c>
      <c r="G37" s="849">
        <v>84</v>
      </c>
      <c r="H37" s="849">
        <v>5.43</v>
      </c>
      <c r="I37" s="849" t="s">
        <v>3448</v>
      </c>
      <c r="J37" s="849" t="s">
        <v>3449</v>
      </c>
      <c r="K37" s="850">
        <v>76.900000000000006</v>
      </c>
      <c r="L37" s="850">
        <v>76.900000000000006</v>
      </c>
      <c r="M37" s="850">
        <v>76.900000000000006</v>
      </c>
      <c r="N37" s="851">
        <v>21.09</v>
      </c>
      <c r="O37" s="850">
        <v>0.94340000000000002</v>
      </c>
      <c r="P37" s="850">
        <v>19.899999999999999</v>
      </c>
      <c r="Q37" s="852"/>
      <c r="R37" s="850">
        <v>19.899999999999999</v>
      </c>
      <c r="S37" s="850">
        <v>0</v>
      </c>
      <c r="T37" s="853" t="s">
        <v>3418</v>
      </c>
    </row>
    <row r="38" spans="1:20" s="848" customFormat="1" ht="69" x14ac:dyDescent="0.3">
      <c r="A38" s="848" t="s">
        <v>3412</v>
      </c>
      <c r="B38" s="848" t="s">
        <v>3479</v>
      </c>
      <c r="C38" s="848" t="s">
        <v>3480</v>
      </c>
      <c r="D38" s="849" t="s">
        <v>24</v>
      </c>
      <c r="E38" s="849">
        <v>10</v>
      </c>
      <c r="F38" s="849">
        <v>10.622999999999999</v>
      </c>
      <c r="G38" s="849">
        <v>31</v>
      </c>
      <c r="H38" s="849">
        <v>5.0999999999999996</v>
      </c>
      <c r="I38" s="849" t="s">
        <v>3448</v>
      </c>
      <c r="J38" s="849" t="s">
        <v>3449</v>
      </c>
      <c r="K38" s="850">
        <v>27.87</v>
      </c>
      <c r="L38" s="850">
        <v>27.87</v>
      </c>
      <c r="M38" s="850">
        <v>27.87</v>
      </c>
      <c r="N38" s="851">
        <v>9.41</v>
      </c>
      <c r="O38" s="850">
        <v>0.94340000000000002</v>
      </c>
      <c r="P38" s="850">
        <v>8.8800000000000008</v>
      </c>
      <c r="Q38" s="852"/>
      <c r="R38" s="850">
        <v>8.8800000000000008</v>
      </c>
      <c r="S38" s="850">
        <v>0</v>
      </c>
      <c r="T38" s="853" t="s">
        <v>3418</v>
      </c>
    </row>
    <row r="39" spans="1:20" s="848" customFormat="1" ht="69" x14ac:dyDescent="0.3">
      <c r="A39" s="848" t="s">
        <v>3412</v>
      </c>
      <c r="B39" s="848" t="s">
        <v>3481</v>
      </c>
      <c r="C39" s="848" t="s">
        <v>3482</v>
      </c>
      <c r="D39" s="849" t="s">
        <v>24</v>
      </c>
      <c r="E39" s="849">
        <v>23.08</v>
      </c>
      <c r="F39" s="849">
        <v>24.562000000000001</v>
      </c>
      <c r="G39" s="849">
        <v>85</v>
      </c>
      <c r="H39" s="849" t="s">
        <v>3483</v>
      </c>
      <c r="I39" s="849">
        <v>100103</v>
      </c>
      <c r="J39" s="849" t="s">
        <v>3421</v>
      </c>
      <c r="K39" s="850">
        <v>61.05</v>
      </c>
      <c r="L39" s="850">
        <v>61.05</v>
      </c>
      <c r="M39" s="850">
        <v>61.05</v>
      </c>
      <c r="N39" s="851">
        <v>19.2</v>
      </c>
      <c r="O39" s="850">
        <v>0.94340000000000002</v>
      </c>
      <c r="P39" s="850">
        <v>18.119999999999997</v>
      </c>
      <c r="Q39" s="852"/>
      <c r="R39" s="850">
        <v>18.119999999999997</v>
      </c>
      <c r="S39" s="850">
        <v>0</v>
      </c>
      <c r="T39" s="853" t="s">
        <v>3418</v>
      </c>
    </row>
    <row r="40" spans="1:20" s="848" customFormat="1" ht="69" x14ac:dyDescent="0.3">
      <c r="A40" s="848" t="s">
        <v>3412</v>
      </c>
      <c r="B40" s="848" t="s">
        <v>3484</v>
      </c>
      <c r="C40" s="848" t="s">
        <v>3485</v>
      </c>
      <c r="D40" s="849" t="s">
        <v>24</v>
      </c>
      <c r="E40" s="849">
        <v>23.12</v>
      </c>
      <c r="F40" s="849">
        <v>24.593</v>
      </c>
      <c r="G40" s="849">
        <v>98</v>
      </c>
      <c r="H40" s="849">
        <v>3.75</v>
      </c>
      <c r="I40" s="849" t="s">
        <v>3448</v>
      </c>
      <c r="J40" s="849" t="s">
        <v>3449</v>
      </c>
      <c r="K40" s="850">
        <v>60.83</v>
      </c>
      <c r="L40" s="850">
        <v>60.83</v>
      </c>
      <c r="M40" s="850">
        <v>60.83</v>
      </c>
      <c r="N40" s="851">
        <v>17.91</v>
      </c>
      <c r="O40" s="850">
        <v>0.94340000000000002</v>
      </c>
      <c r="P40" s="850">
        <v>16.899999999999999</v>
      </c>
      <c r="Q40" s="852"/>
      <c r="R40" s="850">
        <v>16.899999999999999</v>
      </c>
      <c r="S40" s="850">
        <v>0</v>
      </c>
      <c r="T40" s="853" t="s">
        <v>3418</v>
      </c>
    </row>
    <row r="41" spans="1:20" s="848" customFormat="1" ht="69" x14ac:dyDescent="0.3">
      <c r="A41" s="848" t="s">
        <v>3412</v>
      </c>
      <c r="B41" s="848" t="s">
        <v>3486</v>
      </c>
      <c r="C41" s="848" t="s">
        <v>3487</v>
      </c>
      <c r="D41" s="849" t="s">
        <v>24</v>
      </c>
      <c r="E41" s="849">
        <v>30.16</v>
      </c>
      <c r="F41" s="849">
        <v>32.729999999999997</v>
      </c>
      <c r="G41" s="849">
        <v>160</v>
      </c>
      <c r="H41" s="849">
        <v>3</v>
      </c>
      <c r="I41" s="849" t="s">
        <v>3416</v>
      </c>
      <c r="J41" s="849" t="s">
        <v>3417</v>
      </c>
      <c r="K41" s="850">
        <v>92</v>
      </c>
      <c r="L41" s="850">
        <v>92</v>
      </c>
      <c r="M41" s="850">
        <v>92</v>
      </c>
      <c r="N41" s="851">
        <v>46.69</v>
      </c>
      <c r="O41" s="850">
        <v>0.94340000000000002</v>
      </c>
      <c r="P41" s="850">
        <v>44.05</v>
      </c>
      <c r="Q41" s="852"/>
      <c r="R41" s="850">
        <v>44.05</v>
      </c>
      <c r="S41" s="850">
        <v>0</v>
      </c>
      <c r="T41" s="853" t="s">
        <v>3418</v>
      </c>
    </row>
    <row r="42" spans="1:20" s="848" customFormat="1" ht="69" x14ac:dyDescent="0.3">
      <c r="A42" s="848" t="s">
        <v>3412</v>
      </c>
      <c r="B42" s="848" t="s">
        <v>3488</v>
      </c>
      <c r="C42" s="848" t="s">
        <v>3489</v>
      </c>
      <c r="D42" s="849" t="s">
        <v>24</v>
      </c>
      <c r="E42" s="849">
        <v>30.45</v>
      </c>
      <c r="F42" s="849">
        <v>33.011000000000003</v>
      </c>
      <c r="G42" s="849">
        <v>156</v>
      </c>
      <c r="H42" s="849">
        <v>3.12</v>
      </c>
      <c r="I42" s="849" t="s">
        <v>3416</v>
      </c>
      <c r="J42" s="849" t="s">
        <v>3417</v>
      </c>
      <c r="K42" s="850">
        <v>93.44</v>
      </c>
      <c r="L42" s="850">
        <v>93.44</v>
      </c>
      <c r="M42" s="850">
        <v>93.44</v>
      </c>
      <c r="N42" s="851">
        <v>26.74</v>
      </c>
      <c r="O42" s="850">
        <v>0.94340000000000002</v>
      </c>
      <c r="P42" s="850">
        <v>25.23</v>
      </c>
      <c r="Q42" s="852"/>
      <c r="R42" s="850">
        <v>25.23</v>
      </c>
      <c r="S42" s="850">
        <v>0</v>
      </c>
      <c r="T42" s="853" t="s">
        <v>3418</v>
      </c>
    </row>
    <row r="43" spans="1:20" s="848" customFormat="1" ht="69" x14ac:dyDescent="0.3">
      <c r="A43" s="848" t="s">
        <v>3412</v>
      </c>
      <c r="B43" s="848" t="s">
        <v>3490</v>
      </c>
      <c r="C43" s="848" t="s">
        <v>3491</v>
      </c>
      <c r="D43" s="849" t="s">
        <v>24</v>
      </c>
      <c r="E43" s="849">
        <v>35.799999999999997</v>
      </c>
      <c r="F43" s="849">
        <v>37.552999999999997</v>
      </c>
      <c r="G43" s="849">
        <v>143</v>
      </c>
      <c r="H43" s="849">
        <v>4</v>
      </c>
      <c r="I43" s="849" t="s">
        <v>3416</v>
      </c>
      <c r="J43" s="849" t="s">
        <v>3417</v>
      </c>
      <c r="K43" s="850">
        <v>109.52</v>
      </c>
      <c r="L43" s="850">
        <v>109.52</v>
      </c>
      <c r="M43" s="850">
        <v>109.52</v>
      </c>
      <c r="N43" s="851">
        <v>41.89</v>
      </c>
      <c r="O43" s="850">
        <v>0.94340000000000002</v>
      </c>
      <c r="P43" s="850">
        <v>39.520000000000003</v>
      </c>
      <c r="Q43" s="852"/>
      <c r="R43" s="850">
        <v>39.520000000000003</v>
      </c>
      <c r="S43" s="850">
        <v>0</v>
      </c>
      <c r="T43" s="853" t="s">
        <v>3418</v>
      </c>
    </row>
    <row r="44" spans="1:20" s="848" customFormat="1" ht="69" x14ac:dyDescent="0.3">
      <c r="A44" s="848" t="s">
        <v>3412</v>
      </c>
      <c r="B44" s="848" t="s">
        <v>3492</v>
      </c>
      <c r="C44" s="848" t="s">
        <v>3493</v>
      </c>
      <c r="D44" s="849" t="s">
        <v>24</v>
      </c>
      <c r="E44" s="849">
        <v>35.799999999999997</v>
      </c>
      <c r="F44" s="849">
        <v>37.552999999999997</v>
      </c>
      <c r="G44" s="849">
        <v>143</v>
      </c>
      <c r="H44" s="849">
        <v>4</v>
      </c>
      <c r="I44" s="849" t="s">
        <v>3416</v>
      </c>
      <c r="J44" s="849" t="s">
        <v>3417</v>
      </c>
      <c r="K44" s="850">
        <v>109.52</v>
      </c>
      <c r="L44" s="850">
        <v>109.52</v>
      </c>
      <c r="M44" s="850">
        <v>109.52</v>
      </c>
      <c r="N44" s="851">
        <v>41.89</v>
      </c>
      <c r="O44" s="850">
        <v>0.94340000000000002</v>
      </c>
      <c r="P44" s="850">
        <v>39.520000000000003</v>
      </c>
      <c r="Q44" s="852"/>
      <c r="R44" s="850">
        <v>39.520000000000003</v>
      </c>
      <c r="S44" s="850">
        <v>0</v>
      </c>
      <c r="T44" s="853" t="s">
        <v>3418</v>
      </c>
    </row>
    <row r="45" spans="1:20" s="848" customFormat="1" ht="69" x14ac:dyDescent="0.3">
      <c r="A45" s="848" t="s">
        <v>3412</v>
      </c>
      <c r="B45" s="848" t="s">
        <v>3494</v>
      </c>
      <c r="C45" s="848" t="s">
        <v>3495</v>
      </c>
      <c r="D45" s="849" t="s">
        <v>24</v>
      </c>
      <c r="E45" s="849">
        <v>30</v>
      </c>
      <c r="F45" s="849">
        <v>32.957999999999998</v>
      </c>
      <c r="G45" s="849">
        <v>105</v>
      </c>
      <c r="H45" s="849" t="s">
        <v>3415</v>
      </c>
      <c r="I45" s="849" t="s">
        <v>3416</v>
      </c>
      <c r="J45" s="849" t="s">
        <v>3417</v>
      </c>
      <c r="K45" s="850">
        <v>73.959999999999994</v>
      </c>
      <c r="L45" s="850">
        <v>73.959999999999994</v>
      </c>
      <c r="M45" s="850">
        <v>73.959999999999994</v>
      </c>
      <c r="N45" s="851">
        <v>25.29</v>
      </c>
      <c r="O45" s="850">
        <v>0.94340000000000002</v>
      </c>
      <c r="P45" s="850">
        <v>23.86</v>
      </c>
      <c r="Q45" s="852"/>
      <c r="R45" s="850">
        <v>23.86</v>
      </c>
      <c r="S45" s="850">
        <v>0</v>
      </c>
      <c r="T45" s="853" t="s">
        <v>3418</v>
      </c>
    </row>
    <row r="46" spans="1:20" s="848" customFormat="1" ht="69" x14ac:dyDescent="0.3">
      <c r="A46" s="848" t="s">
        <v>3412</v>
      </c>
      <c r="B46" s="848" t="s">
        <v>3496</v>
      </c>
      <c r="C46" s="848" t="s">
        <v>3497</v>
      </c>
      <c r="D46" s="849" t="s">
        <v>24</v>
      </c>
      <c r="E46" s="849">
        <v>30</v>
      </c>
      <c r="F46" s="849">
        <v>32.957999999999998</v>
      </c>
      <c r="G46" s="849">
        <v>105</v>
      </c>
      <c r="H46" s="849" t="s">
        <v>3415</v>
      </c>
      <c r="I46" s="849" t="s">
        <v>3416</v>
      </c>
      <c r="J46" s="849" t="s">
        <v>3417</v>
      </c>
      <c r="K46" s="850">
        <v>74.05</v>
      </c>
      <c r="L46" s="850">
        <v>74.05</v>
      </c>
      <c r="M46" s="850">
        <v>74.05</v>
      </c>
      <c r="N46" s="851">
        <v>25.39</v>
      </c>
      <c r="O46" s="850">
        <v>0.94340000000000002</v>
      </c>
      <c r="P46" s="850">
        <v>23.95</v>
      </c>
      <c r="Q46" s="852"/>
      <c r="R46" s="850">
        <v>23.95</v>
      </c>
      <c r="S46" s="850">
        <v>0</v>
      </c>
      <c r="T46" s="853" t="s">
        <v>3418</v>
      </c>
    </row>
    <row r="47" spans="1:20" s="848" customFormat="1" ht="69" x14ac:dyDescent="0.3">
      <c r="A47" s="848" t="s">
        <v>3412</v>
      </c>
      <c r="B47" s="848" t="s">
        <v>3498</v>
      </c>
      <c r="C47" s="848" t="s">
        <v>3499</v>
      </c>
      <c r="D47" s="849" t="s">
        <v>24</v>
      </c>
      <c r="E47" s="849">
        <v>30.26</v>
      </c>
      <c r="F47" s="849">
        <v>32.83</v>
      </c>
      <c r="G47" s="849">
        <v>112</v>
      </c>
      <c r="H47" s="849">
        <v>4.3</v>
      </c>
      <c r="I47" s="849" t="s">
        <v>3448</v>
      </c>
      <c r="J47" s="849" t="s">
        <v>3449</v>
      </c>
      <c r="K47" s="850">
        <v>102.66</v>
      </c>
      <c r="L47" s="850">
        <v>102.66</v>
      </c>
      <c r="M47" s="850">
        <v>102.66</v>
      </c>
      <c r="N47" s="851">
        <v>32.840000000000003</v>
      </c>
      <c r="O47" s="850">
        <v>0.94340000000000002</v>
      </c>
      <c r="P47" s="850">
        <v>30.98</v>
      </c>
      <c r="Q47" s="852"/>
      <c r="R47" s="850">
        <v>30.98</v>
      </c>
      <c r="S47" s="850">
        <v>0</v>
      </c>
      <c r="T47" s="853" t="s">
        <v>3418</v>
      </c>
    </row>
    <row r="48" spans="1:20" s="848" customFormat="1" ht="69" x14ac:dyDescent="0.3">
      <c r="A48" s="848" t="s">
        <v>3412</v>
      </c>
      <c r="B48" s="848" t="s">
        <v>3500</v>
      </c>
      <c r="C48" s="848" t="s">
        <v>3501</v>
      </c>
      <c r="D48" s="849" t="s">
        <v>24</v>
      </c>
      <c r="E48" s="849">
        <v>30.15</v>
      </c>
      <c r="F48" s="849">
        <v>32.671999999999997</v>
      </c>
      <c r="G48" s="849">
        <v>120</v>
      </c>
      <c r="H48" s="849">
        <v>4</v>
      </c>
      <c r="I48" s="849" t="s">
        <v>3416</v>
      </c>
      <c r="J48" s="849" t="s">
        <v>3417</v>
      </c>
      <c r="K48" s="850">
        <v>65.14</v>
      </c>
      <c r="L48" s="850">
        <v>65.14</v>
      </c>
      <c r="M48" s="850">
        <v>65.14</v>
      </c>
      <c r="N48" s="851">
        <v>19.14</v>
      </c>
      <c r="O48" s="850">
        <v>0.94340000000000002</v>
      </c>
      <c r="P48" s="850">
        <v>18.059999999999999</v>
      </c>
      <c r="Q48" s="852"/>
      <c r="R48" s="850">
        <v>18.059999999999999</v>
      </c>
      <c r="S48" s="850">
        <v>0</v>
      </c>
      <c r="T48" s="853" t="s">
        <v>3418</v>
      </c>
    </row>
    <row r="49" spans="1:20" s="848" customFormat="1" ht="69" x14ac:dyDescent="0.3">
      <c r="A49" s="848" t="s">
        <v>3412</v>
      </c>
      <c r="B49" s="848" t="s">
        <v>3502</v>
      </c>
      <c r="C49" s="848" t="s">
        <v>3503</v>
      </c>
      <c r="D49" s="849" t="s">
        <v>24</v>
      </c>
      <c r="E49" s="849">
        <v>31.5</v>
      </c>
      <c r="F49" s="849">
        <v>34.021999999999998</v>
      </c>
      <c r="G49" s="849">
        <v>112</v>
      </c>
      <c r="H49" s="849">
        <v>4.5</v>
      </c>
      <c r="I49" s="849" t="s">
        <v>3448</v>
      </c>
      <c r="J49" s="849" t="s">
        <v>3449</v>
      </c>
      <c r="K49" s="850">
        <v>104.62</v>
      </c>
      <c r="L49" s="850">
        <v>104.62</v>
      </c>
      <c r="M49" s="850">
        <v>104.62</v>
      </c>
      <c r="N49" s="851">
        <v>27.42</v>
      </c>
      <c r="O49" s="850">
        <v>0.94340000000000002</v>
      </c>
      <c r="P49" s="850">
        <v>25.87</v>
      </c>
      <c r="Q49" s="852"/>
      <c r="R49" s="850">
        <v>25.87</v>
      </c>
      <c r="S49" s="850">
        <v>0</v>
      </c>
      <c r="T49" s="853" t="s">
        <v>3418</v>
      </c>
    </row>
    <row r="50" spans="1:20" s="848" customFormat="1" ht="69" x14ac:dyDescent="0.3">
      <c r="A50" s="848" t="s">
        <v>3412</v>
      </c>
      <c r="B50" s="848" t="s">
        <v>3504</v>
      </c>
      <c r="C50" s="848" t="s">
        <v>3505</v>
      </c>
      <c r="D50" s="849" t="s">
        <v>24</v>
      </c>
      <c r="E50" s="849">
        <v>35.799999999999997</v>
      </c>
      <c r="F50" s="849">
        <v>37.552999999999997</v>
      </c>
      <c r="G50" s="849">
        <v>143</v>
      </c>
      <c r="H50" s="849">
        <v>4</v>
      </c>
      <c r="I50" s="849" t="s">
        <v>3416</v>
      </c>
      <c r="J50" s="849" t="s">
        <v>3417</v>
      </c>
      <c r="K50" s="850">
        <v>115.06</v>
      </c>
      <c r="L50" s="850">
        <v>115.06</v>
      </c>
      <c r="M50" s="850">
        <v>115.06</v>
      </c>
      <c r="N50" s="851">
        <v>41.89</v>
      </c>
      <c r="O50" s="850">
        <v>0.94340000000000002</v>
      </c>
      <c r="P50" s="850">
        <v>39.520000000000003</v>
      </c>
      <c r="Q50" s="852"/>
      <c r="R50" s="850">
        <v>39.520000000000003</v>
      </c>
      <c r="S50" s="850">
        <v>0</v>
      </c>
      <c r="T50" s="853" t="s">
        <v>3418</v>
      </c>
    </row>
    <row r="51" spans="1:20" s="848" customFormat="1" ht="69" x14ac:dyDescent="0.3">
      <c r="A51" s="848" t="s">
        <v>3412</v>
      </c>
      <c r="B51" s="848" t="s">
        <v>3506</v>
      </c>
      <c r="C51" s="848" t="s">
        <v>3507</v>
      </c>
      <c r="D51" s="849" t="s">
        <v>24</v>
      </c>
      <c r="E51" s="849">
        <v>30.26</v>
      </c>
      <c r="F51" s="849">
        <v>31.768999999999998</v>
      </c>
      <c r="G51" s="849">
        <v>149</v>
      </c>
      <c r="H51" s="849">
        <v>3.24</v>
      </c>
      <c r="I51" s="849" t="s">
        <v>3448</v>
      </c>
      <c r="J51" s="849" t="s">
        <v>3449</v>
      </c>
      <c r="K51" s="850">
        <v>100.16</v>
      </c>
      <c r="L51" s="850">
        <v>100.16</v>
      </c>
      <c r="M51" s="850">
        <v>100.16</v>
      </c>
      <c r="N51" s="851">
        <v>25.02</v>
      </c>
      <c r="O51" s="850">
        <v>0.94340000000000002</v>
      </c>
      <c r="P51" s="850">
        <v>23.6</v>
      </c>
      <c r="Q51" s="852"/>
      <c r="R51" s="850">
        <v>23.6</v>
      </c>
      <c r="S51" s="850">
        <v>0</v>
      </c>
      <c r="T51" s="853" t="s">
        <v>3418</v>
      </c>
    </row>
    <row r="52" spans="1:20" s="848" customFormat="1" ht="69" x14ac:dyDescent="0.3">
      <c r="A52" s="848" t="s">
        <v>3412</v>
      </c>
      <c r="B52" s="848" t="s">
        <v>3508</v>
      </c>
      <c r="C52" s="848" t="s">
        <v>3509</v>
      </c>
      <c r="D52" s="849" t="s">
        <v>24</v>
      </c>
      <c r="E52" s="849">
        <v>17.190000000000001</v>
      </c>
      <c r="F52" s="849">
        <v>21.048999999999999</v>
      </c>
      <c r="G52" s="849">
        <v>72</v>
      </c>
      <c r="H52" s="849">
        <v>3.82</v>
      </c>
      <c r="I52" s="849">
        <v>110244</v>
      </c>
      <c r="J52" s="849" t="s">
        <v>2136</v>
      </c>
      <c r="K52" s="850">
        <v>36.07</v>
      </c>
      <c r="L52" s="850">
        <v>36.07</v>
      </c>
      <c r="M52" s="850">
        <v>36.07</v>
      </c>
      <c r="N52" s="851">
        <v>4.6399999999999997</v>
      </c>
      <c r="O52" s="850">
        <v>1.6629</v>
      </c>
      <c r="P52" s="850">
        <v>7.72</v>
      </c>
      <c r="Q52" s="852"/>
      <c r="R52" s="850">
        <v>7.72</v>
      </c>
      <c r="S52" s="850">
        <v>0</v>
      </c>
      <c r="T52" s="853" t="s">
        <v>3418</v>
      </c>
    </row>
    <row r="53" spans="1:20" s="848" customFormat="1" ht="69" x14ac:dyDescent="0.3">
      <c r="A53" s="848" t="s">
        <v>3412</v>
      </c>
      <c r="B53" s="848" t="s">
        <v>3510</v>
      </c>
      <c r="C53" s="848" t="s">
        <v>3511</v>
      </c>
      <c r="D53" s="849" t="s">
        <v>24</v>
      </c>
      <c r="E53" s="849">
        <v>30</v>
      </c>
      <c r="F53" s="849">
        <v>32.500999999999998</v>
      </c>
      <c r="G53" s="849">
        <v>192</v>
      </c>
      <c r="H53" s="849">
        <v>2.4700000000000002</v>
      </c>
      <c r="I53" s="849">
        <v>100103</v>
      </c>
      <c r="J53" s="849" t="s">
        <v>3421</v>
      </c>
      <c r="K53" s="850">
        <v>95.58</v>
      </c>
      <c r="L53" s="850">
        <v>95.58</v>
      </c>
      <c r="M53" s="850">
        <v>95.58</v>
      </c>
      <c r="N53" s="851">
        <v>39.299999999999997</v>
      </c>
      <c r="O53" s="850">
        <v>0.94340000000000002</v>
      </c>
      <c r="P53" s="850">
        <v>37.08</v>
      </c>
      <c r="Q53" s="852"/>
      <c r="R53" s="850">
        <v>37.08</v>
      </c>
      <c r="S53" s="850">
        <v>0</v>
      </c>
      <c r="T53" s="853" t="s">
        <v>3418</v>
      </c>
    </row>
    <row r="54" spans="1:20" s="848" customFormat="1" ht="69" x14ac:dyDescent="0.3">
      <c r="A54" s="848" t="s">
        <v>3412</v>
      </c>
      <c r="B54" s="848" t="s">
        <v>3512</v>
      </c>
      <c r="C54" s="848" t="s">
        <v>3513</v>
      </c>
      <c r="D54" s="849" t="s">
        <v>24</v>
      </c>
      <c r="E54" s="849">
        <v>29.64</v>
      </c>
      <c r="F54" s="849">
        <v>32.197000000000003</v>
      </c>
      <c r="G54" s="849">
        <v>92</v>
      </c>
      <c r="H54" s="849" t="s">
        <v>3514</v>
      </c>
      <c r="I54" s="849" t="s">
        <v>3416</v>
      </c>
      <c r="J54" s="849" t="s">
        <v>3417</v>
      </c>
      <c r="K54" s="850">
        <v>78.400000000000006</v>
      </c>
      <c r="L54" s="850">
        <v>78.400000000000006</v>
      </c>
      <c r="M54" s="850">
        <v>78.400000000000006</v>
      </c>
      <c r="N54" s="851">
        <v>23.72</v>
      </c>
      <c r="O54" s="850">
        <v>0.94340000000000002</v>
      </c>
      <c r="P54" s="850">
        <v>22.38</v>
      </c>
      <c r="Q54" s="852"/>
      <c r="R54" s="850">
        <v>22.38</v>
      </c>
      <c r="S54" s="850">
        <v>0</v>
      </c>
      <c r="T54" s="853" t="s">
        <v>3418</v>
      </c>
    </row>
    <row r="55" spans="1:20" s="848" customFormat="1" ht="69" x14ac:dyDescent="0.3">
      <c r="A55" s="848" t="s">
        <v>3412</v>
      </c>
      <c r="B55" s="848" t="s">
        <v>3515</v>
      </c>
      <c r="C55" s="848" t="s">
        <v>3516</v>
      </c>
      <c r="D55" s="849" t="s">
        <v>24</v>
      </c>
      <c r="E55" s="849">
        <v>23.9</v>
      </c>
      <c r="F55" s="849">
        <v>26.393999999999998</v>
      </c>
      <c r="G55" s="849">
        <v>80</v>
      </c>
      <c r="H55" s="849">
        <v>4.78</v>
      </c>
      <c r="I55" s="849">
        <v>100103</v>
      </c>
      <c r="J55" s="849" t="s">
        <v>3421</v>
      </c>
      <c r="K55" s="850">
        <v>66.02</v>
      </c>
      <c r="L55" s="850">
        <v>66.02</v>
      </c>
      <c r="M55" s="850">
        <v>66.02</v>
      </c>
      <c r="N55" s="851">
        <v>13.620000000000001</v>
      </c>
      <c r="O55" s="850">
        <v>0.94340000000000002</v>
      </c>
      <c r="P55" s="850">
        <v>12.85</v>
      </c>
      <c r="Q55" s="852"/>
      <c r="R55" s="850">
        <v>12.85</v>
      </c>
      <c r="S55" s="850">
        <v>0</v>
      </c>
      <c r="T55" s="853" t="s">
        <v>3418</v>
      </c>
    </row>
    <row r="56" spans="1:20" s="848" customFormat="1" ht="69" x14ac:dyDescent="0.3">
      <c r="A56" s="848" t="s">
        <v>3412</v>
      </c>
      <c r="B56" s="848" t="s">
        <v>3517</v>
      </c>
      <c r="C56" s="848" t="s">
        <v>3518</v>
      </c>
      <c r="D56" s="849" t="s">
        <v>24</v>
      </c>
      <c r="E56" s="849">
        <v>22</v>
      </c>
      <c r="F56" s="849">
        <v>24.494</v>
      </c>
      <c r="G56" s="849">
        <v>80</v>
      </c>
      <c r="H56" s="849">
        <v>4.4000000000000004</v>
      </c>
      <c r="I56" s="849">
        <v>100103</v>
      </c>
      <c r="J56" s="849" t="s">
        <v>3421</v>
      </c>
      <c r="K56" s="850">
        <v>70.84</v>
      </c>
      <c r="L56" s="850">
        <v>70.84</v>
      </c>
      <c r="M56" s="850">
        <v>70.84</v>
      </c>
      <c r="N56" s="851">
        <v>9.49</v>
      </c>
      <c r="O56" s="850">
        <v>0.94340000000000002</v>
      </c>
      <c r="P56" s="850">
        <v>8.9499999999999993</v>
      </c>
      <c r="Q56" s="852"/>
      <c r="R56" s="850">
        <v>8.9499999999999993</v>
      </c>
      <c r="S56" s="850">
        <v>0</v>
      </c>
      <c r="T56" s="853" t="s">
        <v>3418</v>
      </c>
    </row>
    <row r="57" spans="1:20" s="848" customFormat="1" ht="69" x14ac:dyDescent="0.3">
      <c r="A57" s="848" t="s">
        <v>3412</v>
      </c>
      <c r="B57" s="848" t="s">
        <v>3519</v>
      </c>
      <c r="C57" s="848" t="s">
        <v>3520</v>
      </c>
      <c r="D57" s="849" t="s">
        <v>24</v>
      </c>
      <c r="E57" s="849">
        <v>27</v>
      </c>
      <c r="F57" s="849">
        <v>29.494</v>
      </c>
      <c r="G57" s="849">
        <v>80</v>
      </c>
      <c r="H57" s="849">
        <v>5.4</v>
      </c>
      <c r="I57" s="849">
        <v>100103</v>
      </c>
      <c r="J57" s="849" t="s">
        <v>3421</v>
      </c>
      <c r="K57" s="850">
        <v>66.92</v>
      </c>
      <c r="L57" s="850">
        <v>66.92</v>
      </c>
      <c r="M57" s="850">
        <v>66.92</v>
      </c>
      <c r="N57" s="851">
        <v>10.6</v>
      </c>
      <c r="O57" s="850">
        <v>0.94340000000000002</v>
      </c>
      <c r="P57" s="850">
        <v>10</v>
      </c>
      <c r="Q57" s="852"/>
      <c r="R57" s="850">
        <v>10</v>
      </c>
      <c r="S57" s="850">
        <v>0</v>
      </c>
      <c r="T57" s="853" t="s">
        <v>3418</v>
      </c>
    </row>
    <row r="58" spans="1:20" s="848" customFormat="1" ht="69" x14ac:dyDescent="0.3">
      <c r="A58" s="848" t="s">
        <v>3412</v>
      </c>
      <c r="B58" s="848" t="s">
        <v>3521</v>
      </c>
      <c r="C58" s="848" t="s">
        <v>3522</v>
      </c>
      <c r="D58" s="849" t="s">
        <v>24</v>
      </c>
      <c r="E58" s="849">
        <v>20</v>
      </c>
      <c r="F58" s="849">
        <v>20.998000000000001</v>
      </c>
      <c r="G58" s="849">
        <v>106</v>
      </c>
      <c r="H58" s="849">
        <v>3</v>
      </c>
      <c r="I58" s="849" t="s">
        <v>3416</v>
      </c>
      <c r="J58" s="849" t="s">
        <v>3417</v>
      </c>
      <c r="K58" s="850">
        <v>50.8</v>
      </c>
      <c r="L58" s="850">
        <v>50.8</v>
      </c>
      <c r="M58" s="850">
        <v>50.8</v>
      </c>
      <c r="N58" s="851">
        <v>33.07</v>
      </c>
      <c r="O58" s="850">
        <v>0.94340000000000002</v>
      </c>
      <c r="P58" s="850">
        <v>31.2</v>
      </c>
      <c r="Q58" s="852"/>
      <c r="R58" s="850">
        <v>31.2</v>
      </c>
      <c r="S58" s="850">
        <v>0</v>
      </c>
      <c r="T58" s="853" t="s">
        <v>3418</v>
      </c>
    </row>
    <row r="59" spans="1:20" s="848" customFormat="1" ht="69" x14ac:dyDescent="0.3">
      <c r="A59" s="848" t="s">
        <v>3412</v>
      </c>
      <c r="B59" s="848" t="s">
        <v>3523</v>
      </c>
      <c r="C59" s="848" t="s">
        <v>3524</v>
      </c>
      <c r="D59" s="849" t="s">
        <v>24</v>
      </c>
      <c r="E59" s="849">
        <v>10</v>
      </c>
      <c r="F59" s="849">
        <v>10.637</v>
      </c>
      <c r="G59" s="849">
        <v>54</v>
      </c>
      <c r="H59" s="849">
        <v>3</v>
      </c>
      <c r="I59" s="849" t="s">
        <v>3448</v>
      </c>
      <c r="J59" s="849" t="s">
        <v>3449</v>
      </c>
      <c r="K59" s="850">
        <v>41.08</v>
      </c>
      <c r="L59" s="850">
        <v>41.08</v>
      </c>
      <c r="M59" s="850">
        <v>41.08</v>
      </c>
      <c r="N59" s="851">
        <v>11.75</v>
      </c>
      <c r="O59" s="850">
        <v>0.94340000000000002</v>
      </c>
      <c r="P59" s="850">
        <v>11.08</v>
      </c>
      <c r="Q59" s="852"/>
      <c r="R59" s="850">
        <v>11.08</v>
      </c>
      <c r="S59" s="850">
        <v>0</v>
      </c>
      <c r="T59" s="853" t="s">
        <v>3418</v>
      </c>
    </row>
    <row r="60" spans="1:20" s="848" customFormat="1" ht="69" x14ac:dyDescent="0.3">
      <c r="A60" s="848" t="s">
        <v>3412</v>
      </c>
      <c r="B60" s="848" t="s">
        <v>3523</v>
      </c>
      <c r="C60" s="848" t="s">
        <v>3525</v>
      </c>
      <c r="D60" s="849" t="s">
        <v>24</v>
      </c>
      <c r="E60" s="849">
        <v>10</v>
      </c>
      <c r="F60" s="849">
        <v>10.637</v>
      </c>
      <c r="G60" s="849">
        <v>54</v>
      </c>
      <c r="H60" s="849">
        <v>3</v>
      </c>
      <c r="I60" s="849" t="s">
        <v>3448</v>
      </c>
      <c r="J60" s="849" t="s">
        <v>3449</v>
      </c>
      <c r="K60" s="850">
        <v>38</v>
      </c>
      <c r="L60" s="850">
        <v>38</v>
      </c>
      <c r="M60" s="850">
        <v>38</v>
      </c>
      <c r="N60" s="851">
        <v>11.45</v>
      </c>
      <c r="O60" s="850">
        <v>0.94340000000000002</v>
      </c>
      <c r="P60" s="850">
        <v>10.8</v>
      </c>
      <c r="Q60" s="852"/>
      <c r="R60" s="850">
        <v>10.8</v>
      </c>
      <c r="S60" s="850">
        <v>0</v>
      </c>
      <c r="T60" s="853" t="s">
        <v>3418</v>
      </c>
    </row>
    <row r="61" spans="1:20" s="848" customFormat="1" ht="69" x14ac:dyDescent="0.3">
      <c r="A61" s="848" t="s">
        <v>3412</v>
      </c>
      <c r="B61" s="848" t="s">
        <v>3526</v>
      </c>
      <c r="C61" s="848" t="s">
        <v>3527</v>
      </c>
      <c r="D61" s="849" t="s">
        <v>24</v>
      </c>
      <c r="E61" s="849">
        <v>10</v>
      </c>
      <c r="F61" s="849">
        <v>10.545</v>
      </c>
      <c r="G61" s="849">
        <v>70</v>
      </c>
      <c r="H61" s="849">
        <v>2.2999999999999998</v>
      </c>
      <c r="I61" s="849">
        <v>100103</v>
      </c>
      <c r="J61" s="849" t="s">
        <v>3421</v>
      </c>
      <c r="K61" s="850">
        <v>30.02</v>
      </c>
      <c r="L61" s="850">
        <v>30.02</v>
      </c>
      <c r="M61" s="850">
        <v>30.02</v>
      </c>
      <c r="N61" s="851">
        <v>14.219999999999999</v>
      </c>
      <c r="O61" s="850">
        <v>0.94340000000000002</v>
      </c>
      <c r="P61" s="850">
        <v>13.420000000000002</v>
      </c>
      <c r="Q61" s="852"/>
      <c r="R61" s="850">
        <v>13.420000000000002</v>
      </c>
      <c r="S61" s="850">
        <v>0</v>
      </c>
      <c r="T61" s="853" t="s">
        <v>3418</v>
      </c>
    </row>
    <row r="62" spans="1:20" s="848" customFormat="1" ht="69" x14ac:dyDescent="0.3">
      <c r="A62" s="848" t="s">
        <v>3412</v>
      </c>
      <c r="B62" s="848" t="s">
        <v>3528</v>
      </c>
      <c r="C62" s="848" t="s">
        <v>3529</v>
      </c>
      <c r="D62" s="849" t="s">
        <v>24</v>
      </c>
      <c r="E62" s="849">
        <v>10</v>
      </c>
      <c r="F62" s="849">
        <v>10.643000000000001</v>
      </c>
      <c r="G62" s="849">
        <v>73</v>
      </c>
      <c r="H62" s="849">
        <v>2.2000000000000002</v>
      </c>
      <c r="I62" s="849">
        <v>100103</v>
      </c>
      <c r="J62" s="849" t="s">
        <v>3421</v>
      </c>
      <c r="K62" s="850">
        <v>30.51</v>
      </c>
      <c r="L62" s="850">
        <v>30.51</v>
      </c>
      <c r="M62" s="850">
        <v>30.51</v>
      </c>
      <c r="N62" s="851">
        <v>14.21</v>
      </c>
      <c r="O62" s="850">
        <v>0.94340000000000002</v>
      </c>
      <c r="P62" s="850">
        <v>13.41</v>
      </c>
      <c r="Q62" s="852"/>
      <c r="R62" s="850">
        <v>13.41</v>
      </c>
      <c r="S62" s="850">
        <v>0</v>
      </c>
      <c r="T62" s="853" t="s">
        <v>3418</v>
      </c>
    </row>
    <row r="63" spans="1:20" s="848" customFormat="1" ht="69" x14ac:dyDescent="0.3">
      <c r="A63" s="848" t="s">
        <v>3412</v>
      </c>
      <c r="B63" s="848" t="s">
        <v>3530</v>
      </c>
      <c r="C63" s="848" t="s">
        <v>3531</v>
      </c>
      <c r="D63" s="849" t="s">
        <v>24</v>
      </c>
      <c r="E63" s="849">
        <v>27</v>
      </c>
      <c r="F63" s="849">
        <v>29.507999999999999</v>
      </c>
      <c r="G63" s="849">
        <v>80</v>
      </c>
      <c r="H63" s="849">
        <v>5.4</v>
      </c>
      <c r="I63" s="849">
        <v>100154</v>
      </c>
      <c r="J63" s="849" t="s">
        <v>1314</v>
      </c>
      <c r="K63" s="850">
        <v>72.86</v>
      </c>
      <c r="L63" s="850">
        <v>72.86</v>
      </c>
      <c r="M63" s="850">
        <v>72.86</v>
      </c>
      <c r="N63" s="851">
        <v>9.5</v>
      </c>
      <c r="O63" s="850">
        <v>2.3287</v>
      </c>
      <c r="P63" s="850">
        <v>22.12</v>
      </c>
      <c r="Q63" s="852"/>
      <c r="R63" s="850">
        <v>22.12</v>
      </c>
      <c r="S63" s="850">
        <v>0</v>
      </c>
      <c r="T63" s="853" t="s">
        <v>3532</v>
      </c>
    </row>
    <row r="64" spans="1:20" s="848" customFormat="1" ht="69" x14ac:dyDescent="0.3">
      <c r="A64" s="848" t="s">
        <v>3412</v>
      </c>
      <c r="B64" s="848" t="s">
        <v>3533</v>
      </c>
      <c r="C64" s="848" t="s">
        <v>3534</v>
      </c>
      <c r="D64" s="849" t="s">
        <v>24</v>
      </c>
      <c r="E64" s="849">
        <v>30</v>
      </c>
      <c r="F64" s="849">
        <v>32.652000000000001</v>
      </c>
      <c r="G64" s="849">
        <v>115</v>
      </c>
      <c r="H64" s="849">
        <v>4</v>
      </c>
      <c r="I64" s="849" t="s">
        <v>3448</v>
      </c>
      <c r="J64" s="849" t="s">
        <v>3449</v>
      </c>
      <c r="K64" s="850">
        <v>101.2</v>
      </c>
      <c r="L64" s="850">
        <v>101.2</v>
      </c>
      <c r="M64" s="850">
        <v>101.2</v>
      </c>
      <c r="N64" s="851">
        <v>30.95</v>
      </c>
      <c r="O64" s="850">
        <v>0.94340000000000002</v>
      </c>
      <c r="P64" s="850">
        <v>29.2</v>
      </c>
      <c r="Q64" s="852"/>
      <c r="R64" s="850">
        <v>29.2</v>
      </c>
      <c r="S64" s="850">
        <v>0</v>
      </c>
      <c r="T64" s="853" t="s">
        <v>3418</v>
      </c>
    </row>
    <row r="65" spans="1:20" s="848" customFormat="1" ht="69" x14ac:dyDescent="0.3">
      <c r="A65" s="848" t="s">
        <v>3412</v>
      </c>
      <c r="B65" s="848" t="s">
        <v>3535</v>
      </c>
      <c r="C65" s="848" t="s">
        <v>3536</v>
      </c>
      <c r="D65" s="849" t="s">
        <v>24</v>
      </c>
      <c r="E65" s="849">
        <v>30.94</v>
      </c>
      <c r="F65" s="849">
        <v>32.423000000000002</v>
      </c>
      <c r="G65" s="849">
        <v>132</v>
      </c>
      <c r="H65" s="849">
        <v>3.75</v>
      </c>
      <c r="I65" s="849" t="s">
        <v>3448</v>
      </c>
      <c r="J65" s="849" t="s">
        <v>3449</v>
      </c>
      <c r="K65" s="850">
        <v>90.62</v>
      </c>
      <c r="L65" s="850">
        <v>90.62</v>
      </c>
      <c r="M65" s="850">
        <v>90.62</v>
      </c>
      <c r="N65" s="851">
        <v>33.74</v>
      </c>
      <c r="O65" s="850">
        <v>0.94340000000000002</v>
      </c>
      <c r="P65" s="850">
        <v>31.83</v>
      </c>
      <c r="Q65" s="852"/>
      <c r="R65" s="850">
        <v>31.83</v>
      </c>
      <c r="S65" s="850">
        <v>0</v>
      </c>
      <c r="T65" s="853" t="s">
        <v>3418</v>
      </c>
    </row>
    <row r="66" spans="1:20" s="848" customFormat="1" ht="69" x14ac:dyDescent="0.3">
      <c r="A66" s="848" t="s">
        <v>3412</v>
      </c>
      <c r="B66" s="848" t="s">
        <v>3537</v>
      </c>
      <c r="C66" s="848" t="s">
        <v>3538</v>
      </c>
      <c r="D66" s="849" t="s">
        <v>24</v>
      </c>
      <c r="E66" s="849">
        <v>30</v>
      </c>
      <c r="F66" s="849">
        <v>31.483000000000001</v>
      </c>
      <c r="G66" s="849">
        <v>226</v>
      </c>
      <c r="H66" s="849">
        <v>2.12</v>
      </c>
      <c r="I66" s="849" t="s">
        <v>3448</v>
      </c>
      <c r="J66" s="849" t="s">
        <v>3449</v>
      </c>
      <c r="K66" s="850">
        <v>84.54</v>
      </c>
      <c r="L66" s="850">
        <v>84.54</v>
      </c>
      <c r="M66" s="850">
        <v>84.54</v>
      </c>
      <c r="N66" s="851">
        <v>31.84</v>
      </c>
      <c r="O66" s="850">
        <v>0.94340000000000002</v>
      </c>
      <c r="P66" s="850">
        <v>30.04</v>
      </c>
      <c r="Q66" s="852"/>
      <c r="R66" s="850">
        <v>30.04</v>
      </c>
      <c r="S66" s="850">
        <v>0</v>
      </c>
      <c r="T66" s="853" t="s">
        <v>3418</v>
      </c>
    </row>
    <row r="67" spans="1:20" s="848" customFormat="1" ht="69" x14ac:dyDescent="0.3">
      <c r="A67" s="848" t="s">
        <v>3412</v>
      </c>
      <c r="B67" s="848" t="s">
        <v>3539</v>
      </c>
      <c r="C67" s="848" t="s">
        <v>3540</v>
      </c>
      <c r="D67" s="849" t="s">
        <v>24</v>
      </c>
      <c r="E67" s="849">
        <v>32.82</v>
      </c>
      <c r="F67" s="849">
        <v>35.573999999999998</v>
      </c>
      <c r="G67" s="849">
        <v>175</v>
      </c>
      <c r="H67" s="849">
        <v>3</v>
      </c>
      <c r="I67" s="849">
        <v>100103</v>
      </c>
      <c r="J67" s="849" t="s">
        <v>3421</v>
      </c>
      <c r="K67" s="850">
        <v>52.26</v>
      </c>
      <c r="L67" s="850">
        <v>52.26</v>
      </c>
      <c r="M67" s="850">
        <v>52.26</v>
      </c>
      <c r="N67" s="851">
        <v>14.69</v>
      </c>
      <c r="O67" s="850">
        <v>0.94340000000000002</v>
      </c>
      <c r="P67" s="850">
        <v>13.86</v>
      </c>
      <c r="Q67" s="852"/>
      <c r="R67" s="850">
        <v>13.86</v>
      </c>
      <c r="S67" s="850">
        <v>0</v>
      </c>
      <c r="T67" s="853" t="s">
        <v>3418</v>
      </c>
    </row>
    <row r="68" spans="1:20" s="848" customFormat="1" ht="69" x14ac:dyDescent="0.3">
      <c r="A68" s="848" t="s">
        <v>3412</v>
      </c>
      <c r="B68" s="848" t="s">
        <v>3541</v>
      </c>
      <c r="C68" s="848" t="s">
        <v>3542</v>
      </c>
      <c r="D68" s="849" t="s">
        <v>24</v>
      </c>
      <c r="E68" s="849">
        <v>30.9</v>
      </c>
      <c r="F68" s="849">
        <v>32.423000000000002</v>
      </c>
      <c r="G68" s="849">
        <v>132</v>
      </c>
      <c r="H68" s="849">
        <v>3.75</v>
      </c>
      <c r="I68" s="849" t="s">
        <v>3448</v>
      </c>
      <c r="J68" s="849" t="s">
        <v>3449</v>
      </c>
      <c r="K68" s="850">
        <v>93.63</v>
      </c>
      <c r="L68" s="850">
        <v>93.63</v>
      </c>
      <c r="M68" s="850">
        <v>93.63</v>
      </c>
      <c r="N68" s="851">
        <v>33.74</v>
      </c>
      <c r="O68" s="850">
        <v>0.94340000000000002</v>
      </c>
      <c r="P68" s="850">
        <v>31.83</v>
      </c>
      <c r="Q68" s="852"/>
      <c r="R68" s="850">
        <v>31.83</v>
      </c>
      <c r="S68" s="850">
        <v>0</v>
      </c>
      <c r="T68" s="853" t="s">
        <v>3418</v>
      </c>
    </row>
    <row r="69" spans="1:20" s="848" customFormat="1" ht="69" x14ac:dyDescent="0.3">
      <c r="A69" s="848" t="s">
        <v>3412</v>
      </c>
      <c r="B69" s="848" t="s">
        <v>3543</v>
      </c>
      <c r="C69" s="848" t="s">
        <v>3544</v>
      </c>
      <c r="D69" s="849" t="s">
        <v>24</v>
      </c>
      <c r="E69" s="849">
        <v>32.82</v>
      </c>
      <c r="F69" s="849">
        <v>35.573999999999998</v>
      </c>
      <c r="G69" s="849">
        <v>148</v>
      </c>
      <c r="H69" s="849">
        <v>3.53</v>
      </c>
      <c r="I69" s="849">
        <v>100103</v>
      </c>
      <c r="J69" s="849" t="s">
        <v>3421</v>
      </c>
      <c r="K69" s="850">
        <v>52.91</v>
      </c>
      <c r="L69" s="850">
        <v>52.91</v>
      </c>
      <c r="M69" s="850">
        <v>52.91</v>
      </c>
      <c r="N69" s="851">
        <v>15.38</v>
      </c>
      <c r="O69" s="850">
        <v>0.94340000000000002</v>
      </c>
      <c r="P69" s="850">
        <v>14.510000000000002</v>
      </c>
      <c r="Q69" s="852"/>
      <c r="R69" s="850">
        <v>14.510000000000002</v>
      </c>
      <c r="S69" s="850">
        <v>0</v>
      </c>
      <c r="T69" s="853" t="s">
        <v>3418</v>
      </c>
    </row>
    <row r="70" spans="1:20" s="848" customFormat="1" ht="69" x14ac:dyDescent="0.3">
      <c r="A70" s="848" t="s">
        <v>3412</v>
      </c>
      <c r="B70" s="848" t="s">
        <v>3545</v>
      </c>
      <c r="C70" s="848" t="s">
        <v>3546</v>
      </c>
      <c r="D70" s="849" t="s">
        <v>24</v>
      </c>
      <c r="E70" s="849">
        <v>31.25</v>
      </c>
      <c r="F70" s="849">
        <v>32.860999999999997</v>
      </c>
      <c r="G70" s="849">
        <v>195</v>
      </c>
      <c r="H70" s="849">
        <v>2.5</v>
      </c>
      <c r="I70" s="849" t="s">
        <v>3448</v>
      </c>
      <c r="J70" s="849" t="s">
        <v>3449</v>
      </c>
      <c r="K70" s="850">
        <v>117.44</v>
      </c>
      <c r="L70" s="850">
        <v>117.44</v>
      </c>
      <c r="M70" s="850">
        <v>117.44</v>
      </c>
      <c r="N70" s="851">
        <v>41.67</v>
      </c>
      <c r="O70" s="850">
        <v>0.94340000000000002</v>
      </c>
      <c r="P70" s="850">
        <v>39.31</v>
      </c>
      <c r="Q70" s="852"/>
      <c r="R70" s="850">
        <v>39.31</v>
      </c>
      <c r="S70" s="850">
        <v>0</v>
      </c>
      <c r="T70" s="853" t="s">
        <v>3418</v>
      </c>
    </row>
    <row r="71" spans="1:20" s="848" customFormat="1" ht="69" x14ac:dyDescent="0.3">
      <c r="A71" s="848" t="s">
        <v>3412</v>
      </c>
      <c r="B71" s="848" t="s">
        <v>3547</v>
      </c>
      <c r="C71" s="848" t="s">
        <v>3548</v>
      </c>
      <c r="D71" s="849" t="s">
        <v>24</v>
      </c>
      <c r="E71" s="849">
        <v>30.39</v>
      </c>
      <c r="F71" s="849">
        <v>31.873000000000001</v>
      </c>
      <c r="G71" s="849">
        <v>215</v>
      </c>
      <c r="H71" s="849">
        <v>2.2599999999999998</v>
      </c>
      <c r="I71" s="849" t="s">
        <v>3448</v>
      </c>
      <c r="J71" s="849" t="s">
        <v>3449</v>
      </c>
      <c r="K71" s="850">
        <v>103.81</v>
      </c>
      <c r="L71" s="850">
        <v>103.81</v>
      </c>
      <c r="M71" s="850">
        <v>103.81</v>
      </c>
      <c r="N71" s="851">
        <v>40.78</v>
      </c>
      <c r="O71" s="850">
        <v>0.94340000000000002</v>
      </c>
      <c r="P71" s="850">
        <v>38.47</v>
      </c>
      <c r="Q71" s="852"/>
      <c r="R71" s="850">
        <v>38.47</v>
      </c>
      <c r="S71" s="850">
        <v>0</v>
      </c>
      <c r="T71" s="853" t="s">
        <v>3418</v>
      </c>
    </row>
    <row r="72" spans="1:20" s="848" customFormat="1" ht="69" x14ac:dyDescent="0.3">
      <c r="A72" s="848" t="s">
        <v>3412</v>
      </c>
      <c r="B72" s="848" t="s">
        <v>3549</v>
      </c>
      <c r="C72" s="848" t="s">
        <v>3550</v>
      </c>
      <c r="D72" s="849" t="s">
        <v>24</v>
      </c>
      <c r="E72" s="849">
        <v>30.99</v>
      </c>
      <c r="F72" s="849">
        <v>32.472999999999999</v>
      </c>
      <c r="G72" s="849">
        <v>117</v>
      </c>
      <c r="H72" s="849">
        <v>4.2300000000000004</v>
      </c>
      <c r="I72" s="849" t="s">
        <v>3448</v>
      </c>
      <c r="J72" s="849" t="s">
        <v>3449</v>
      </c>
      <c r="K72" s="850">
        <v>95.88</v>
      </c>
      <c r="L72" s="850">
        <v>95.88</v>
      </c>
      <c r="M72" s="850">
        <v>95.88</v>
      </c>
      <c r="N72" s="851">
        <v>34.29</v>
      </c>
      <c r="O72" s="850">
        <v>0.94340000000000002</v>
      </c>
      <c r="P72" s="850">
        <v>32.35</v>
      </c>
      <c r="Q72" s="852"/>
      <c r="R72" s="850">
        <v>32.35</v>
      </c>
      <c r="S72" s="850">
        <v>0</v>
      </c>
      <c r="T72" s="853" t="s">
        <v>3418</v>
      </c>
    </row>
    <row r="73" spans="1:20" s="848" customFormat="1" ht="69" x14ac:dyDescent="0.3">
      <c r="A73" s="848" t="s">
        <v>3412</v>
      </c>
      <c r="B73" s="848" t="s">
        <v>3551</v>
      </c>
      <c r="C73" s="848" t="s">
        <v>3552</v>
      </c>
      <c r="D73" s="849" t="s">
        <v>24</v>
      </c>
      <c r="E73" s="849">
        <v>31.86</v>
      </c>
      <c r="F73" s="849">
        <v>34.381999999999998</v>
      </c>
      <c r="G73" s="849">
        <v>150</v>
      </c>
      <c r="H73" s="849">
        <v>3.39</v>
      </c>
      <c r="I73" s="849">
        <v>100103</v>
      </c>
      <c r="J73" s="849" t="s">
        <v>3421</v>
      </c>
      <c r="K73" s="850">
        <v>49.15</v>
      </c>
      <c r="L73" s="850">
        <v>49.15</v>
      </c>
      <c r="M73" s="850">
        <v>49.15</v>
      </c>
      <c r="N73" s="851">
        <v>14.94</v>
      </c>
      <c r="O73" s="850">
        <v>0.94340000000000002</v>
      </c>
      <c r="P73" s="850">
        <v>14.100000000000001</v>
      </c>
      <c r="Q73" s="852"/>
      <c r="R73" s="850">
        <v>14.100000000000001</v>
      </c>
      <c r="S73" s="850">
        <v>0</v>
      </c>
      <c r="T73" s="853" t="s">
        <v>3418</v>
      </c>
    </row>
    <row r="74" spans="1:20" s="848" customFormat="1" ht="69" x14ac:dyDescent="0.3">
      <c r="A74" s="848" t="s">
        <v>3412</v>
      </c>
      <c r="B74" s="848" t="s">
        <v>3553</v>
      </c>
      <c r="C74" s="848" t="s">
        <v>3554</v>
      </c>
      <c r="D74" s="849" t="s">
        <v>24</v>
      </c>
      <c r="E74" s="849">
        <v>30.99</v>
      </c>
      <c r="F74" s="849">
        <v>32.478999999999999</v>
      </c>
      <c r="G74" s="849">
        <v>119</v>
      </c>
      <c r="H74" s="849">
        <v>4.1399999999999997</v>
      </c>
      <c r="I74" s="849" t="s">
        <v>3448</v>
      </c>
      <c r="J74" s="849" t="s">
        <v>3449</v>
      </c>
      <c r="K74" s="850">
        <v>95.88</v>
      </c>
      <c r="L74" s="850">
        <v>95.88</v>
      </c>
      <c r="M74" s="850">
        <v>95.88</v>
      </c>
      <c r="N74" s="851">
        <v>34.29</v>
      </c>
      <c r="O74" s="850">
        <v>0.94340000000000002</v>
      </c>
      <c r="P74" s="850">
        <v>32.35</v>
      </c>
      <c r="Q74" s="852"/>
      <c r="R74" s="850">
        <v>32.35</v>
      </c>
      <c r="S74" s="850">
        <v>0</v>
      </c>
      <c r="T74" s="853" t="s">
        <v>3418</v>
      </c>
    </row>
    <row r="75" spans="1:20" s="848" customFormat="1" ht="69" x14ac:dyDescent="0.3">
      <c r="A75" s="848" t="s">
        <v>3412</v>
      </c>
      <c r="B75" s="848" t="s">
        <v>3555</v>
      </c>
      <c r="C75" s="848" t="s">
        <v>3556</v>
      </c>
      <c r="D75" s="849" t="s">
        <v>24</v>
      </c>
      <c r="E75" s="849">
        <v>31.86</v>
      </c>
      <c r="F75" s="849">
        <v>34.381999999999998</v>
      </c>
      <c r="G75" s="849">
        <v>148</v>
      </c>
      <c r="H75" s="849">
        <v>3.42</v>
      </c>
      <c r="I75" s="849">
        <v>100103</v>
      </c>
      <c r="J75" s="849" t="s">
        <v>3421</v>
      </c>
      <c r="K75" s="850">
        <v>51.38</v>
      </c>
      <c r="L75" s="850">
        <v>51.38</v>
      </c>
      <c r="M75" s="850">
        <v>51.38</v>
      </c>
      <c r="N75" s="851">
        <v>14.94</v>
      </c>
      <c r="O75" s="850">
        <v>0.94340000000000002</v>
      </c>
      <c r="P75" s="850">
        <v>14.100000000000001</v>
      </c>
      <c r="Q75" s="852"/>
      <c r="R75" s="850">
        <v>14.100000000000001</v>
      </c>
      <c r="S75" s="850">
        <v>0</v>
      </c>
      <c r="T75" s="853" t="s">
        <v>3418</v>
      </c>
    </row>
    <row r="76" spans="1:20" s="848" customFormat="1" ht="69" x14ac:dyDescent="0.3">
      <c r="A76" s="848" t="s">
        <v>3412</v>
      </c>
      <c r="B76" s="848" t="s">
        <v>3557</v>
      </c>
      <c r="C76" s="848" t="s">
        <v>3558</v>
      </c>
      <c r="D76" s="849" t="s">
        <v>24</v>
      </c>
      <c r="E76" s="849">
        <v>30</v>
      </c>
      <c r="F76" s="849">
        <v>32.521999999999998</v>
      </c>
      <c r="G76" s="849">
        <v>121</v>
      </c>
      <c r="H76" s="849">
        <v>3.95</v>
      </c>
      <c r="I76" s="849" t="s">
        <v>3448</v>
      </c>
      <c r="J76" s="849" t="s">
        <v>3449</v>
      </c>
      <c r="K76" s="850">
        <v>87.89</v>
      </c>
      <c r="L76" s="850">
        <v>87.89</v>
      </c>
      <c r="M76" s="850">
        <v>87.89</v>
      </c>
      <c r="N76" s="851">
        <v>32.74</v>
      </c>
      <c r="O76" s="850">
        <v>0.94340000000000002</v>
      </c>
      <c r="P76" s="850">
        <v>30.89</v>
      </c>
      <c r="Q76" s="852"/>
      <c r="R76" s="850">
        <v>30.89</v>
      </c>
      <c r="S76" s="850">
        <v>0</v>
      </c>
      <c r="T76" s="853" t="s">
        <v>3418</v>
      </c>
    </row>
    <row r="77" spans="1:20" s="848" customFormat="1" ht="69" x14ac:dyDescent="0.3">
      <c r="A77" s="848" t="s">
        <v>3412</v>
      </c>
      <c r="B77" s="848" t="s">
        <v>3559</v>
      </c>
      <c r="C77" s="848" t="s">
        <v>3560</v>
      </c>
      <c r="D77" s="849" t="s">
        <v>24</v>
      </c>
      <c r="E77" s="849">
        <v>32.82</v>
      </c>
      <c r="F77" s="849">
        <v>35.332000000000001</v>
      </c>
      <c r="G77" s="849">
        <v>175</v>
      </c>
      <c r="H77" s="849">
        <v>3</v>
      </c>
      <c r="I77" s="849">
        <v>100103</v>
      </c>
      <c r="J77" s="849" t="s">
        <v>3421</v>
      </c>
      <c r="K77" s="850">
        <v>52.25</v>
      </c>
      <c r="L77" s="850">
        <v>52.25</v>
      </c>
      <c r="M77" s="850">
        <v>52.25</v>
      </c>
      <c r="N77" s="851">
        <v>14.69</v>
      </c>
      <c r="O77" s="850">
        <v>0.94340000000000002</v>
      </c>
      <c r="P77" s="850">
        <v>13.86</v>
      </c>
      <c r="Q77" s="852"/>
      <c r="R77" s="850">
        <v>13.86</v>
      </c>
      <c r="S77" s="850">
        <v>0</v>
      </c>
      <c r="T77" s="853" t="s">
        <v>3418</v>
      </c>
    </row>
    <row r="78" spans="1:20" s="848" customFormat="1" ht="69" x14ac:dyDescent="0.3">
      <c r="A78" s="848" t="s">
        <v>3412</v>
      </c>
      <c r="B78" s="848" t="s">
        <v>3561</v>
      </c>
      <c r="C78" s="848" t="s">
        <v>3562</v>
      </c>
      <c r="D78" s="849" t="s">
        <v>24</v>
      </c>
      <c r="E78" s="849">
        <v>34.840000000000003</v>
      </c>
      <c r="F78" s="849">
        <v>37.372</v>
      </c>
      <c r="G78" s="849">
        <v>150</v>
      </c>
      <c r="H78" s="849">
        <v>3.7</v>
      </c>
      <c r="I78" s="849">
        <v>100103</v>
      </c>
      <c r="J78" s="849" t="s">
        <v>3421</v>
      </c>
      <c r="K78" s="850">
        <v>70.010000000000005</v>
      </c>
      <c r="L78" s="850">
        <v>70.010000000000005</v>
      </c>
      <c r="M78" s="850">
        <v>70.010000000000005</v>
      </c>
      <c r="N78" s="851">
        <v>31.01</v>
      </c>
      <c r="O78" s="850">
        <v>0.94340000000000002</v>
      </c>
      <c r="P78" s="850">
        <v>29.25</v>
      </c>
      <c r="Q78" s="852"/>
      <c r="R78" s="850">
        <v>29.25</v>
      </c>
      <c r="S78" s="850">
        <v>0</v>
      </c>
      <c r="T78" s="853" t="s">
        <v>3418</v>
      </c>
    </row>
    <row r="79" spans="1:20" s="848" customFormat="1" ht="69" x14ac:dyDescent="0.3">
      <c r="A79" s="848" t="s">
        <v>3412</v>
      </c>
      <c r="B79" s="848" t="s">
        <v>3563</v>
      </c>
      <c r="C79" s="848" t="s">
        <v>3564</v>
      </c>
      <c r="D79" s="849" t="s">
        <v>24</v>
      </c>
      <c r="E79" s="849">
        <v>31.5</v>
      </c>
      <c r="F79" s="849">
        <v>34.302</v>
      </c>
      <c r="G79" s="849">
        <v>146</v>
      </c>
      <c r="H79" s="849">
        <v>3.44</v>
      </c>
      <c r="I79" s="849">
        <v>100103</v>
      </c>
      <c r="J79" s="849" t="s">
        <v>3421</v>
      </c>
      <c r="K79" s="850">
        <v>51.42</v>
      </c>
      <c r="L79" s="850">
        <v>51.42</v>
      </c>
      <c r="M79" s="850">
        <v>51.42</v>
      </c>
      <c r="N79" s="851">
        <v>14.77</v>
      </c>
      <c r="O79" s="850">
        <v>0.94340000000000002</v>
      </c>
      <c r="P79" s="850">
        <v>13.93</v>
      </c>
      <c r="Q79" s="852"/>
      <c r="R79" s="850">
        <v>13.93</v>
      </c>
      <c r="S79" s="850">
        <v>0</v>
      </c>
      <c r="T79" s="853" t="s">
        <v>3418</v>
      </c>
    </row>
    <row r="80" spans="1:20" s="848" customFormat="1" ht="69" x14ac:dyDescent="0.3">
      <c r="A80" s="848" t="s">
        <v>3412</v>
      </c>
      <c r="B80" s="848" t="s">
        <v>3565</v>
      </c>
      <c r="C80" s="848" t="s">
        <v>3566</v>
      </c>
      <c r="D80" s="849" t="s">
        <v>24</v>
      </c>
      <c r="E80" s="849">
        <v>32.79</v>
      </c>
      <c r="F80" s="849">
        <v>35.311999999999998</v>
      </c>
      <c r="G80" s="849">
        <v>155</v>
      </c>
      <c r="H80" s="849">
        <v>3.36</v>
      </c>
      <c r="I80" s="849">
        <v>100103</v>
      </c>
      <c r="J80" s="849" t="s">
        <v>3421</v>
      </c>
      <c r="K80" s="850">
        <v>53.85</v>
      </c>
      <c r="L80" s="850">
        <v>53.85</v>
      </c>
      <c r="M80" s="850">
        <v>53.85</v>
      </c>
      <c r="N80" s="851">
        <v>15.37</v>
      </c>
      <c r="O80" s="850">
        <v>0.94340000000000002</v>
      </c>
      <c r="P80" s="850">
        <v>14.5</v>
      </c>
      <c r="Q80" s="852"/>
      <c r="R80" s="850">
        <v>14.5</v>
      </c>
      <c r="S80" s="850">
        <v>0</v>
      </c>
      <c r="T80" s="853" t="s">
        <v>3418</v>
      </c>
    </row>
    <row r="81" spans="1:20" s="848" customFormat="1" ht="69" x14ac:dyDescent="0.3">
      <c r="A81" s="848" t="s">
        <v>3412</v>
      </c>
      <c r="B81" s="848" t="s">
        <v>3567</v>
      </c>
      <c r="C81" s="848" t="s">
        <v>3568</v>
      </c>
      <c r="D81" s="849" t="s">
        <v>24</v>
      </c>
      <c r="E81" s="849">
        <v>30</v>
      </c>
      <c r="F81" s="849">
        <v>31.483000000000001</v>
      </c>
      <c r="G81" s="849">
        <v>126</v>
      </c>
      <c r="H81" s="849">
        <v>3.8</v>
      </c>
      <c r="I81" s="849" t="s">
        <v>3448</v>
      </c>
      <c r="J81" s="849" t="s">
        <v>3449</v>
      </c>
      <c r="K81" s="850">
        <v>92.39</v>
      </c>
      <c r="L81" s="850">
        <v>92.39</v>
      </c>
      <c r="M81" s="850">
        <v>92.39</v>
      </c>
      <c r="N81" s="851">
        <v>32.74</v>
      </c>
      <c r="O81" s="850">
        <v>0.94340000000000002</v>
      </c>
      <c r="P81" s="850">
        <v>30.89</v>
      </c>
      <c r="Q81" s="852"/>
      <c r="R81" s="850">
        <v>30.89</v>
      </c>
      <c r="S81" s="850">
        <v>0</v>
      </c>
      <c r="T81" s="853" t="s">
        <v>3418</v>
      </c>
    </row>
    <row r="82" spans="1:20" s="848" customFormat="1" ht="69" x14ac:dyDescent="0.3">
      <c r="A82" s="848" t="s">
        <v>3412</v>
      </c>
      <c r="B82" s="848" t="s">
        <v>3569</v>
      </c>
      <c r="C82" s="848" t="s">
        <v>3570</v>
      </c>
      <c r="D82" s="849" t="s">
        <v>24</v>
      </c>
      <c r="E82" s="849">
        <v>32.81</v>
      </c>
      <c r="F82" s="849">
        <v>35.332000000000001</v>
      </c>
      <c r="G82" s="849">
        <v>150</v>
      </c>
      <c r="H82" s="849">
        <v>3.45</v>
      </c>
      <c r="I82" s="849">
        <v>100103</v>
      </c>
      <c r="J82" s="849" t="s">
        <v>3421</v>
      </c>
      <c r="K82" s="850">
        <v>53.88</v>
      </c>
      <c r="L82" s="850">
        <v>53.88</v>
      </c>
      <c r="M82" s="850">
        <v>53.88</v>
      </c>
      <c r="N82" s="851">
        <v>15.38</v>
      </c>
      <c r="O82" s="850">
        <v>0.94340000000000002</v>
      </c>
      <c r="P82" s="850">
        <v>14.510000000000002</v>
      </c>
      <c r="Q82" s="852"/>
      <c r="R82" s="850">
        <v>14.510000000000002</v>
      </c>
      <c r="S82" s="850">
        <v>0</v>
      </c>
      <c r="T82" s="853" t="s">
        <v>3418</v>
      </c>
    </row>
    <row r="83" spans="1:20" s="848" customFormat="1" ht="69" x14ac:dyDescent="0.3">
      <c r="A83" s="848" t="s">
        <v>3412</v>
      </c>
      <c r="B83" s="848" t="s">
        <v>3571</v>
      </c>
      <c r="C83" s="848" t="s">
        <v>3572</v>
      </c>
      <c r="D83" s="849" t="s">
        <v>24</v>
      </c>
      <c r="E83" s="849">
        <v>32.79</v>
      </c>
      <c r="F83" s="849">
        <v>35.311999999999998</v>
      </c>
      <c r="G83" s="849">
        <v>159</v>
      </c>
      <c r="H83" s="849">
        <v>3.3</v>
      </c>
      <c r="I83" s="849">
        <v>100103</v>
      </c>
      <c r="J83" s="849" t="s">
        <v>3421</v>
      </c>
      <c r="K83" s="850">
        <v>53.85</v>
      </c>
      <c r="L83" s="850">
        <v>53.85</v>
      </c>
      <c r="M83" s="850">
        <v>53.85</v>
      </c>
      <c r="N83" s="851">
        <v>15.37</v>
      </c>
      <c r="O83" s="850">
        <v>0.94340000000000002</v>
      </c>
      <c r="P83" s="850">
        <v>14.5</v>
      </c>
      <c r="Q83" s="852"/>
      <c r="R83" s="850">
        <v>14.5</v>
      </c>
      <c r="S83" s="850">
        <v>0</v>
      </c>
      <c r="T83" s="853" t="s">
        <v>3418</v>
      </c>
    </row>
    <row r="84" spans="1:20" s="848" customFormat="1" ht="69" x14ac:dyDescent="0.3">
      <c r="A84" s="848" t="s">
        <v>3412</v>
      </c>
      <c r="B84" s="848" t="s">
        <v>3573</v>
      </c>
      <c r="C84" s="848" t="s">
        <v>3574</v>
      </c>
      <c r="D84" s="849" t="s">
        <v>24</v>
      </c>
      <c r="E84" s="849">
        <v>30.37</v>
      </c>
      <c r="F84" s="849">
        <v>31.856999999999999</v>
      </c>
      <c r="G84" s="849">
        <v>176</v>
      </c>
      <c r="H84" s="849">
        <v>2.75</v>
      </c>
      <c r="I84" s="849" t="s">
        <v>3448</v>
      </c>
      <c r="J84" s="849" t="s">
        <v>3449</v>
      </c>
      <c r="K84" s="850">
        <v>97.25</v>
      </c>
      <c r="L84" s="850">
        <v>97.25</v>
      </c>
      <c r="M84" s="850">
        <v>97.25</v>
      </c>
      <c r="N84" s="851">
        <v>41.92</v>
      </c>
      <c r="O84" s="850">
        <v>0.94340000000000002</v>
      </c>
      <c r="P84" s="850">
        <v>39.549999999999997</v>
      </c>
      <c r="Q84" s="852"/>
      <c r="R84" s="850">
        <v>39.549999999999997</v>
      </c>
      <c r="S84" s="850">
        <v>0</v>
      </c>
      <c r="T84" s="853" t="s">
        <v>3418</v>
      </c>
    </row>
    <row r="85" spans="1:20" s="848" customFormat="1" ht="69" x14ac:dyDescent="0.3">
      <c r="A85" s="848" t="s">
        <v>3412</v>
      </c>
      <c r="B85" s="848" t="s">
        <v>3575</v>
      </c>
      <c r="C85" s="848" t="s">
        <v>3576</v>
      </c>
      <c r="D85" s="849" t="s">
        <v>24</v>
      </c>
      <c r="E85" s="849">
        <v>30</v>
      </c>
      <c r="F85" s="849">
        <v>31.643000000000001</v>
      </c>
      <c r="G85" s="849">
        <v>200</v>
      </c>
      <c r="H85" s="849">
        <v>2.4</v>
      </c>
      <c r="I85" s="849" t="s">
        <v>3416</v>
      </c>
      <c r="J85" s="849" t="s">
        <v>3417</v>
      </c>
      <c r="K85" s="850">
        <v>91.73</v>
      </c>
      <c r="L85" s="850">
        <v>91.73</v>
      </c>
      <c r="M85" s="850">
        <v>91.73</v>
      </c>
      <c r="N85" s="851">
        <v>51.12</v>
      </c>
      <c r="O85" s="850">
        <v>0.94340000000000002</v>
      </c>
      <c r="P85" s="850">
        <v>48.23</v>
      </c>
      <c r="Q85" s="852"/>
      <c r="R85" s="850">
        <v>48.23</v>
      </c>
      <c r="S85" s="850">
        <v>0</v>
      </c>
      <c r="T85" s="853" t="s">
        <v>3418</v>
      </c>
    </row>
    <row r="86" spans="1:20" s="848" customFormat="1" ht="69" x14ac:dyDescent="0.3">
      <c r="A86" s="848" t="s">
        <v>3412</v>
      </c>
      <c r="B86" s="848" t="s">
        <v>3577</v>
      </c>
      <c r="C86" s="848" t="s">
        <v>3578</v>
      </c>
      <c r="D86" s="849" t="s">
        <v>24</v>
      </c>
      <c r="E86" s="849">
        <v>30</v>
      </c>
      <c r="F86" s="849">
        <v>32.177999999999997</v>
      </c>
      <c r="G86" s="849">
        <v>160</v>
      </c>
      <c r="H86" s="849">
        <v>3</v>
      </c>
      <c r="I86" s="849">
        <v>100154</v>
      </c>
      <c r="J86" s="849" t="s">
        <v>1314</v>
      </c>
      <c r="K86" s="850">
        <v>122.19</v>
      </c>
      <c r="L86" s="850">
        <v>122.19</v>
      </c>
      <c r="M86" s="850">
        <v>122.19</v>
      </c>
      <c r="N86" s="851">
        <v>43.13</v>
      </c>
      <c r="O86" s="850">
        <v>2.3287</v>
      </c>
      <c r="P86" s="850">
        <v>100.44</v>
      </c>
      <c r="Q86" s="852"/>
      <c r="R86" s="850">
        <v>100.44</v>
      </c>
      <c r="S86" s="850">
        <v>0</v>
      </c>
      <c r="T86" s="853" t="s">
        <v>3532</v>
      </c>
    </row>
    <row r="87" spans="1:20" s="848" customFormat="1" ht="69" x14ac:dyDescent="0.3">
      <c r="A87" s="848" t="s">
        <v>3412</v>
      </c>
      <c r="B87" s="848" t="s">
        <v>3577</v>
      </c>
      <c r="C87" s="848" t="s">
        <v>3579</v>
      </c>
      <c r="D87" s="849" t="s">
        <v>24</v>
      </c>
      <c r="E87" s="849">
        <v>30</v>
      </c>
      <c r="F87" s="849">
        <v>33.777999999999999</v>
      </c>
      <c r="G87" s="849">
        <v>160</v>
      </c>
      <c r="H87" s="849">
        <v>3</v>
      </c>
      <c r="I87" s="849">
        <v>100154</v>
      </c>
      <c r="J87" s="849" t="s">
        <v>1314</v>
      </c>
      <c r="K87" s="850">
        <v>129.99</v>
      </c>
      <c r="L87" s="850">
        <v>129.99</v>
      </c>
      <c r="M87" s="850">
        <v>129.99</v>
      </c>
      <c r="N87" s="851">
        <v>43.82</v>
      </c>
      <c r="O87" s="850">
        <v>2.3287</v>
      </c>
      <c r="P87" s="850">
        <v>102.04</v>
      </c>
      <c r="Q87" s="852"/>
      <c r="R87" s="850">
        <v>102.04</v>
      </c>
      <c r="S87" s="850">
        <v>0</v>
      </c>
      <c r="T87" s="853" t="s">
        <v>3532</v>
      </c>
    </row>
    <row r="88" spans="1:20" s="848" customFormat="1" ht="69" x14ac:dyDescent="0.3">
      <c r="A88" s="848" t="s">
        <v>3412</v>
      </c>
      <c r="B88" s="848" t="s">
        <v>3580</v>
      </c>
      <c r="C88" s="848" t="s">
        <v>3581</v>
      </c>
      <c r="D88" s="849" t="s">
        <v>24</v>
      </c>
      <c r="E88" s="849">
        <v>31.41</v>
      </c>
      <c r="F88" s="849">
        <v>33.502000000000002</v>
      </c>
      <c r="G88" s="849">
        <v>250</v>
      </c>
      <c r="H88" s="849">
        <v>2.0099999999999998</v>
      </c>
      <c r="I88" s="849">
        <v>100154</v>
      </c>
      <c r="J88" s="849" t="s">
        <v>1314</v>
      </c>
      <c r="K88" s="850">
        <v>135.77000000000001</v>
      </c>
      <c r="L88" s="850">
        <v>135.77000000000001</v>
      </c>
      <c r="M88" s="850">
        <v>135.77000000000001</v>
      </c>
      <c r="N88" s="851">
        <v>47.59</v>
      </c>
      <c r="O88" s="850">
        <v>2.3287</v>
      </c>
      <c r="P88" s="850">
        <v>110.82</v>
      </c>
      <c r="Q88" s="852"/>
      <c r="R88" s="850">
        <v>110.82</v>
      </c>
      <c r="S88" s="850">
        <v>0</v>
      </c>
      <c r="T88" s="853" t="s">
        <v>3532</v>
      </c>
    </row>
    <row r="89" spans="1:20" s="848" customFormat="1" ht="69" x14ac:dyDescent="0.3">
      <c r="A89" s="848" t="s">
        <v>3412</v>
      </c>
      <c r="B89" s="848" t="s">
        <v>3582</v>
      </c>
      <c r="C89" s="848" t="s">
        <v>3583</v>
      </c>
      <c r="D89" s="849" t="s">
        <v>24</v>
      </c>
      <c r="E89" s="849">
        <v>29.53</v>
      </c>
      <c r="F89" s="849">
        <v>31.695</v>
      </c>
      <c r="G89" s="849">
        <v>175</v>
      </c>
      <c r="H89" s="849">
        <v>2.7</v>
      </c>
      <c r="I89" s="849">
        <v>100154</v>
      </c>
      <c r="J89" s="849" t="s">
        <v>1314</v>
      </c>
      <c r="K89" s="850">
        <v>119.29</v>
      </c>
      <c r="L89" s="850">
        <v>119.29</v>
      </c>
      <c r="M89" s="850">
        <v>119.29</v>
      </c>
      <c r="N89" s="851">
        <v>42.22</v>
      </c>
      <c r="O89" s="850">
        <v>2.3287</v>
      </c>
      <c r="P89" s="850">
        <v>98.32</v>
      </c>
      <c r="Q89" s="852"/>
      <c r="R89" s="850">
        <v>98.32</v>
      </c>
      <c r="S89" s="850">
        <v>0</v>
      </c>
      <c r="T89" s="853" t="s">
        <v>3532</v>
      </c>
    </row>
    <row r="90" spans="1:20" s="848" customFormat="1" ht="69" x14ac:dyDescent="0.3">
      <c r="A90" s="848" t="s">
        <v>3412</v>
      </c>
      <c r="B90" s="848" t="s">
        <v>3584</v>
      </c>
      <c r="C90" s="848" t="s">
        <v>3585</v>
      </c>
      <c r="D90" s="849" t="s">
        <v>24</v>
      </c>
      <c r="E90" s="849">
        <v>31.25</v>
      </c>
      <c r="F90" s="849">
        <v>32.981999999999999</v>
      </c>
      <c r="G90" s="849">
        <v>200</v>
      </c>
      <c r="H90" s="849">
        <v>2.5</v>
      </c>
      <c r="I90" s="849">
        <v>100154</v>
      </c>
      <c r="J90" s="849" t="s">
        <v>1314</v>
      </c>
      <c r="K90" s="850">
        <v>79.55</v>
      </c>
      <c r="L90" s="850">
        <v>79.55</v>
      </c>
      <c r="M90" s="850">
        <v>79.55</v>
      </c>
      <c r="N90" s="851">
        <v>25.44</v>
      </c>
      <c r="O90" s="850">
        <v>2.3287</v>
      </c>
      <c r="P90" s="850">
        <v>59.24</v>
      </c>
      <c r="Q90" s="852"/>
      <c r="R90" s="850">
        <v>59.24</v>
      </c>
      <c r="S90" s="850">
        <v>0</v>
      </c>
      <c r="T90" s="853" t="s">
        <v>3532</v>
      </c>
    </row>
    <row r="91" spans="1:20" s="848" customFormat="1" ht="69" x14ac:dyDescent="0.3">
      <c r="A91" s="848" t="s">
        <v>3412</v>
      </c>
      <c r="B91" s="848" t="s">
        <v>3586</v>
      </c>
      <c r="C91" s="848" t="s">
        <v>3587</v>
      </c>
      <c r="D91" s="849" t="s">
        <v>24</v>
      </c>
      <c r="E91" s="849">
        <v>30.09</v>
      </c>
      <c r="F91" s="849">
        <v>32.253999999999998</v>
      </c>
      <c r="G91" s="849">
        <v>225</v>
      </c>
      <c r="H91" s="849">
        <v>2.14</v>
      </c>
      <c r="I91" s="849">
        <v>100154</v>
      </c>
      <c r="J91" s="849" t="s">
        <v>1314</v>
      </c>
      <c r="K91" s="850">
        <v>95.8</v>
      </c>
      <c r="L91" s="850">
        <v>95.8</v>
      </c>
      <c r="M91" s="850">
        <v>95.8</v>
      </c>
      <c r="N91" s="851">
        <v>27.61</v>
      </c>
      <c r="O91" s="850">
        <v>2.3287</v>
      </c>
      <c r="P91" s="850">
        <v>64.3</v>
      </c>
      <c r="Q91" s="852"/>
      <c r="R91" s="850">
        <v>64.3</v>
      </c>
      <c r="S91" s="850">
        <v>0</v>
      </c>
      <c r="T91" s="853" t="s">
        <v>3532</v>
      </c>
    </row>
    <row r="92" spans="1:20" s="848" customFormat="1" ht="69" x14ac:dyDescent="0.3">
      <c r="A92" s="848" t="s">
        <v>3412</v>
      </c>
      <c r="B92" s="848" t="s">
        <v>3588</v>
      </c>
      <c r="C92" s="848" t="s">
        <v>3589</v>
      </c>
      <c r="D92" s="849" t="s">
        <v>24</v>
      </c>
      <c r="E92" s="849">
        <v>31.88</v>
      </c>
      <c r="F92" s="849">
        <v>34.058</v>
      </c>
      <c r="G92" s="849">
        <v>170</v>
      </c>
      <c r="H92" s="849">
        <v>3</v>
      </c>
      <c r="I92" s="849">
        <v>100154</v>
      </c>
      <c r="J92" s="849" t="s">
        <v>1314</v>
      </c>
      <c r="K92" s="850">
        <v>78.47</v>
      </c>
      <c r="L92" s="850">
        <v>78.47</v>
      </c>
      <c r="M92" s="850">
        <v>78.47</v>
      </c>
      <c r="N92" s="851">
        <v>24.25</v>
      </c>
      <c r="O92" s="850">
        <v>2.3287</v>
      </c>
      <c r="P92" s="850">
        <v>56.47</v>
      </c>
      <c r="Q92" s="852"/>
      <c r="R92" s="850">
        <v>56.47</v>
      </c>
      <c r="S92" s="850">
        <v>0</v>
      </c>
      <c r="T92" s="853" t="s">
        <v>3532</v>
      </c>
    </row>
    <row r="93" spans="1:20" s="848" customFormat="1" ht="69" x14ac:dyDescent="0.3">
      <c r="A93" s="848" t="s">
        <v>3412</v>
      </c>
      <c r="B93" s="848" t="s">
        <v>3590</v>
      </c>
      <c r="C93" s="848" t="s">
        <v>3591</v>
      </c>
      <c r="D93" s="849" t="s">
        <v>24</v>
      </c>
      <c r="E93" s="849">
        <v>30</v>
      </c>
      <c r="F93" s="849">
        <v>32.311999999999998</v>
      </c>
      <c r="G93" s="849">
        <v>192</v>
      </c>
      <c r="H93" s="849">
        <v>2.5</v>
      </c>
      <c r="I93" s="849">
        <v>100154</v>
      </c>
      <c r="J93" s="849" t="s">
        <v>1314</v>
      </c>
      <c r="K93" s="850">
        <v>102.84</v>
      </c>
      <c r="L93" s="850">
        <v>102.84</v>
      </c>
      <c r="M93" s="850">
        <v>102.84</v>
      </c>
      <c r="N93" s="851">
        <v>35.4</v>
      </c>
      <c r="O93" s="850">
        <v>2.3287</v>
      </c>
      <c r="P93" s="850">
        <v>82.44</v>
      </c>
      <c r="Q93" s="852"/>
      <c r="R93" s="850">
        <v>82.44</v>
      </c>
      <c r="S93" s="850">
        <v>0</v>
      </c>
      <c r="T93" s="853" t="s">
        <v>3532</v>
      </c>
    </row>
    <row r="94" spans="1:20" s="848" customFormat="1" ht="69" x14ac:dyDescent="0.3">
      <c r="A94" s="848" t="s">
        <v>3412</v>
      </c>
      <c r="B94" s="848" t="s">
        <v>3592</v>
      </c>
      <c r="C94" s="848" t="s">
        <v>3593</v>
      </c>
      <c r="D94" s="849" t="s">
        <v>24</v>
      </c>
      <c r="E94" s="849">
        <v>30</v>
      </c>
      <c r="F94" s="849">
        <v>32.298000000000002</v>
      </c>
      <c r="G94" s="849">
        <v>192</v>
      </c>
      <c r="H94" s="849">
        <v>2.5</v>
      </c>
      <c r="I94" s="849">
        <v>100154</v>
      </c>
      <c r="J94" s="849" t="s">
        <v>1314</v>
      </c>
      <c r="K94" s="850">
        <v>74.23</v>
      </c>
      <c r="L94" s="850">
        <v>74.23</v>
      </c>
      <c r="M94" s="850">
        <v>74.23</v>
      </c>
      <c r="N94" s="851">
        <v>23.4</v>
      </c>
      <c r="O94" s="850">
        <v>2.3287</v>
      </c>
      <c r="P94" s="850">
        <v>54.49</v>
      </c>
      <c r="Q94" s="852"/>
      <c r="R94" s="850">
        <v>54.49</v>
      </c>
      <c r="S94" s="850">
        <v>0</v>
      </c>
      <c r="T94" s="853" t="s">
        <v>3532</v>
      </c>
    </row>
    <row r="95" spans="1:20" s="848" customFormat="1" ht="69" x14ac:dyDescent="0.3">
      <c r="A95" s="848" t="s">
        <v>3412</v>
      </c>
      <c r="B95" s="848" t="s">
        <v>3594</v>
      </c>
      <c r="C95" s="848" t="s">
        <v>3595</v>
      </c>
      <c r="D95" s="849" t="s">
        <v>24</v>
      </c>
      <c r="E95" s="849">
        <v>29.06</v>
      </c>
      <c r="F95" s="849">
        <v>31.021999999999998</v>
      </c>
      <c r="G95" s="849">
        <v>125</v>
      </c>
      <c r="H95" s="849">
        <v>3.72</v>
      </c>
      <c r="I95" s="849">
        <v>100154</v>
      </c>
      <c r="J95" s="849" t="s">
        <v>1314</v>
      </c>
      <c r="K95" s="850">
        <v>84.74</v>
      </c>
      <c r="L95" s="850">
        <v>84.74</v>
      </c>
      <c r="M95" s="850">
        <v>84.74</v>
      </c>
      <c r="N95" s="851">
        <v>22.04</v>
      </c>
      <c r="O95" s="850">
        <v>2.3287</v>
      </c>
      <c r="P95" s="850">
        <v>51.32</v>
      </c>
      <c r="Q95" s="852"/>
      <c r="R95" s="850">
        <v>51.32</v>
      </c>
      <c r="S95" s="850">
        <v>0</v>
      </c>
      <c r="T95" s="853" t="s">
        <v>3532</v>
      </c>
    </row>
    <row r="96" spans="1:20" s="848" customFormat="1" ht="69" x14ac:dyDescent="0.3">
      <c r="A96" s="848" t="s">
        <v>3412</v>
      </c>
      <c r="B96" s="848" t="s">
        <v>3596</v>
      </c>
      <c r="C96" s="848" t="s">
        <v>3597</v>
      </c>
      <c r="D96" s="849" t="s">
        <v>24</v>
      </c>
      <c r="E96" s="849">
        <v>30</v>
      </c>
      <c r="F96" s="849">
        <v>31.84</v>
      </c>
      <c r="G96" s="849">
        <v>236</v>
      </c>
      <c r="H96" s="849">
        <v>2.0299999999999998</v>
      </c>
      <c r="I96" s="849">
        <v>100154</v>
      </c>
      <c r="J96" s="849" t="s">
        <v>1314</v>
      </c>
      <c r="K96" s="850">
        <v>133.80000000000001</v>
      </c>
      <c r="L96" s="850">
        <v>133.80000000000001</v>
      </c>
      <c r="M96" s="850">
        <v>133.80000000000001</v>
      </c>
      <c r="N96" s="851">
        <v>47.72</v>
      </c>
      <c r="O96" s="850">
        <v>2.3287</v>
      </c>
      <c r="P96" s="850">
        <v>111.13</v>
      </c>
      <c r="Q96" s="852"/>
      <c r="R96" s="850">
        <v>111.13</v>
      </c>
      <c r="S96" s="850">
        <v>0</v>
      </c>
      <c r="T96" s="853" t="s">
        <v>3532</v>
      </c>
    </row>
    <row r="97" spans="1:20" s="848" customFormat="1" ht="69" x14ac:dyDescent="0.3">
      <c r="A97" s="848" t="s">
        <v>3412</v>
      </c>
      <c r="B97" s="848" t="s">
        <v>3598</v>
      </c>
      <c r="C97" s="848" t="s">
        <v>3599</v>
      </c>
      <c r="D97" s="849" t="s">
        <v>24</v>
      </c>
      <c r="E97" s="849">
        <v>30</v>
      </c>
      <c r="F97" s="849">
        <v>31.84</v>
      </c>
      <c r="G97" s="849">
        <v>240</v>
      </c>
      <c r="H97" s="849">
        <v>2</v>
      </c>
      <c r="I97" s="849">
        <v>100154</v>
      </c>
      <c r="J97" s="849" t="s">
        <v>1314</v>
      </c>
      <c r="K97" s="850">
        <v>87.41</v>
      </c>
      <c r="L97" s="850">
        <v>87.41</v>
      </c>
      <c r="M97" s="850">
        <v>87.41</v>
      </c>
      <c r="N97" s="851">
        <v>25.88</v>
      </c>
      <c r="O97" s="850">
        <v>2.3287</v>
      </c>
      <c r="P97" s="850">
        <v>60.27</v>
      </c>
      <c r="Q97" s="852"/>
      <c r="R97" s="850">
        <v>60.27</v>
      </c>
      <c r="S97" s="850">
        <v>0</v>
      </c>
      <c r="T97" s="853" t="s">
        <v>3532</v>
      </c>
    </row>
    <row r="98" spans="1:20" s="848" customFormat="1" ht="69" x14ac:dyDescent="0.3">
      <c r="A98" s="848" t="s">
        <v>3412</v>
      </c>
      <c r="B98" s="848" t="s">
        <v>3600</v>
      </c>
      <c r="C98" s="848" t="s">
        <v>3601</v>
      </c>
      <c r="D98" s="849" t="s">
        <v>24</v>
      </c>
      <c r="E98" s="849">
        <v>30.06</v>
      </c>
      <c r="F98" s="849">
        <v>32.427999999999997</v>
      </c>
      <c r="G98" s="849">
        <v>130</v>
      </c>
      <c r="H98" s="849">
        <v>3.7</v>
      </c>
      <c r="I98" s="849">
        <v>100193</v>
      </c>
      <c r="J98" s="849" t="s">
        <v>1309</v>
      </c>
      <c r="K98" s="850">
        <v>65.12</v>
      </c>
      <c r="L98" s="850">
        <v>65.12</v>
      </c>
      <c r="M98" s="850">
        <v>65.12</v>
      </c>
      <c r="N98" s="851">
        <v>24.05</v>
      </c>
      <c r="O98" s="850">
        <v>1.3079000000000001</v>
      </c>
      <c r="P98" s="850">
        <v>31.45</v>
      </c>
      <c r="Q98" s="852"/>
      <c r="R98" s="850">
        <v>31.45</v>
      </c>
      <c r="S98" s="850">
        <v>0</v>
      </c>
      <c r="T98" s="853" t="s">
        <v>3532</v>
      </c>
    </row>
    <row r="99" spans="1:20" s="848" customFormat="1" ht="69" x14ac:dyDescent="0.3">
      <c r="A99" s="848" t="s">
        <v>3412</v>
      </c>
      <c r="B99" s="848" t="s">
        <v>3602</v>
      </c>
      <c r="C99" s="848" t="s">
        <v>3603</v>
      </c>
      <c r="D99" s="849" t="s">
        <v>24</v>
      </c>
      <c r="E99" s="849">
        <v>30.91</v>
      </c>
      <c r="F99" s="849">
        <v>33.222000000000001</v>
      </c>
      <c r="G99" s="849">
        <v>157</v>
      </c>
      <c r="H99" s="849">
        <v>3.15</v>
      </c>
      <c r="I99" s="849">
        <v>100154</v>
      </c>
      <c r="J99" s="849" t="s">
        <v>1314</v>
      </c>
      <c r="K99" s="850">
        <v>85.24</v>
      </c>
      <c r="L99" s="850">
        <v>85.24</v>
      </c>
      <c r="M99" s="850">
        <v>85.24</v>
      </c>
      <c r="N99" s="851">
        <v>25.85</v>
      </c>
      <c r="O99" s="850">
        <v>2.3287</v>
      </c>
      <c r="P99" s="850">
        <v>60.2</v>
      </c>
      <c r="Q99" s="852"/>
      <c r="R99" s="850">
        <v>60.2</v>
      </c>
      <c r="S99" s="850">
        <v>0</v>
      </c>
      <c r="T99" s="853" t="s">
        <v>3532</v>
      </c>
    </row>
    <row r="100" spans="1:20" s="848" customFormat="1" ht="69" x14ac:dyDescent="0.3">
      <c r="A100" s="848" t="s">
        <v>3412</v>
      </c>
      <c r="B100" s="848" t="s">
        <v>3604</v>
      </c>
      <c r="C100" s="848" t="s">
        <v>3605</v>
      </c>
      <c r="D100" s="849" t="s">
        <v>24</v>
      </c>
      <c r="E100" s="849">
        <v>19.38</v>
      </c>
      <c r="F100" s="849">
        <v>20.73</v>
      </c>
      <c r="G100" s="849">
        <v>100</v>
      </c>
      <c r="H100" s="849">
        <v>3.1</v>
      </c>
      <c r="I100" s="849">
        <v>100154</v>
      </c>
      <c r="J100" s="849" t="s">
        <v>1314</v>
      </c>
      <c r="K100" s="850">
        <v>58.67</v>
      </c>
      <c r="L100" s="850">
        <v>58.67</v>
      </c>
      <c r="M100" s="850">
        <v>58.67</v>
      </c>
      <c r="N100" s="851">
        <v>9.4700000000000006</v>
      </c>
      <c r="O100" s="850">
        <v>2.3287</v>
      </c>
      <c r="P100" s="850">
        <v>22.05</v>
      </c>
      <c r="Q100" s="852"/>
      <c r="R100" s="850">
        <v>22.05</v>
      </c>
      <c r="S100" s="850">
        <v>0</v>
      </c>
      <c r="T100" s="853" t="s">
        <v>3532</v>
      </c>
    </row>
    <row r="101" spans="1:20" s="848" customFormat="1" ht="69" x14ac:dyDescent="0.3">
      <c r="A101" s="848" t="s">
        <v>3412</v>
      </c>
      <c r="B101" s="848" t="s">
        <v>3606</v>
      </c>
      <c r="C101" s="848" t="s">
        <v>3607</v>
      </c>
      <c r="D101" s="849" t="s">
        <v>24</v>
      </c>
      <c r="E101" s="849">
        <v>15.94</v>
      </c>
      <c r="F101" s="849">
        <v>16.995999999999999</v>
      </c>
      <c r="G101" s="849">
        <v>100</v>
      </c>
      <c r="H101" s="849">
        <v>2.5499999999999998</v>
      </c>
      <c r="I101" s="849">
        <v>100154</v>
      </c>
      <c r="J101" s="849" t="s">
        <v>1314</v>
      </c>
      <c r="K101" s="850">
        <v>43.71</v>
      </c>
      <c r="L101" s="850">
        <v>43.71</v>
      </c>
      <c r="M101" s="850">
        <v>43.71</v>
      </c>
      <c r="N101" s="851">
        <v>5.15</v>
      </c>
      <c r="O101" s="850">
        <v>2.3287</v>
      </c>
      <c r="P101" s="850">
        <v>11.99</v>
      </c>
      <c r="Q101" s="852"/>
      <c r="R101" s="850">
        <v>11.99</v>
      </c>
      <c r="S101" s="850">
        <v>0</v>
      </c>
      <c r="T101" s="853" t="s">
        <v>3532</v>
      </c>
    </row>
    <row r="102" spans="1:20" s="848" customFormat="1" ht="69" x14ac:dyDescent="0.3">
      <c r="A102" s="848" t="s">
        <v>3412</v>
      </c>
      <c r="B102" s="848" t="s">
        <v>3608</v>
      </c>
      <c r="C102" s="848" t="s">
        <v>3609</v>
      </c>
      <c r="D102" s="849" t="s">
        <v>24</v>
      </c>
      <c r="E102" s="849">
        <v>27.5</v>
      </c>
      <c r="F102" s="849">
        <v>30.344000000000001</v>
      </c>
      <c r="G102" s="849">
        <v>80</v>
      </c>
      <c r="H102" s="849">
        <v>5.5</v>
      </c>
      <c r="I102" s="849">
        <v>100154</v>
      </c>
      <c r="J102" s="849" t="s">
        <v>1314</v>
      </c>
      <c r="K102" s="850">
        <v>72.39</v>
      </c>
      <c r="L102" s="850">
        <v>72.39</v>
      </c>
      <c r="M102" s="850">
        <v>72.39</v>
      </c>
      <c r="N102" s="851">
        <v>11.44</v>
      </c>
      <c r="O102" s="850">
        <v>2.3287</v>
      </c>
      <c r="P102" s="850">
        <v>26.64</v>
      </c>
      <c r="Q102" s="852"/>
      <c r="R102" s="850">
        <v>26.64</v>
      </c>
      <c r="S102" s="850">
        <v>0</v>
      </c>
      <c r="T102" s="853" t="s">
        <v>3532</v>
      </c>
    </row>
    <row r="103" spans="1:20" s="848" customFormat="1" ht="69" x14ac:dyDescent="0.3">
      <c r="A103" s="848" t="s">
        <v>3412</v>
      </c>
      <c r="B103" s="848" t="s">
        <v>3610</v>
      </c>
      <c r="C103" s="848" t="s">
        <v>3611</v>
      </c>
      <c r="D103" s="849" t="s">
        <v>24</v>
      </c>
      <c r="E103" s="849">
        <v>28.2</v>
      </c>
      <c r="F103" s="849">
        <v>31.114999999999998</v>
      </c>
      <c r="G103" s="849">
        <v>96</v>
      </c>
      <c r="H103" s="849">
        <v>4.7</v>
      </c>
      <c r="I103" s="849">
        <v>100154</v>
      </c>
      <c r="J103" s="849" t="s">
        <v>1314</v>
      </c>
      <c r="K103" s="850">
        <v>77.3</v>
      </c>
      <c r="L103" s="850">
        <v>77.3</v>
      </c>
      <c r="M103" s="850">
        <v>77.3</v>
      </c>
      <c r="N103" s="851">
        <v>10.36</v>
      </c>
      <c r="O103" s="850">
        <v>2.3287</v>
      </c>
      <c r="P103" s="850">
        <v>24.13</v>
      </c>
      <c r="Q103" s="852"/>
      <c r="R103" s="850">
        <v>24.13</v>
      </c>
      <c r="S103" s="850">
        <v>0</v>
      </c>
      <c r="T103" s="853" t="s">
        <v>3532</v>
      </c>
    </row>
    <row r="104" spans="1:20" s="848" customFormat="1" ht="69" x14ac:dyDescent="0.3">
      <c r="A104" s="848" t="s">
        <v>3412</v>
      </c>
      <c r="B104" s="848" t="s">
        <v>3612</v>
      </c>
      <c r="C104" s="848" t="s">
        <v>3613</v>
      </c>
      <c r="D104" s="849" t="s">
        <v>24</v>
      </c>
      <c r="E104" s="849">
        <v>19.38</v>
      </c>
      <c r="F104" s="849">
        <v>20.82</v>
      </c>
      <c r="G104" s="849">
        <v>100</v>
      </c>
      <c r="H104" s="849">
        <v>3.1</v>
      </c>
      <c r="I104" s="849">
        <v>100193</v>
      </c>
      <c r="J104" s="849" t="s">
        <v>1309</v>
      </c>
      <c r="K104" s="850">
        <v>43.33</v>
      </c>
      <c r="L104" s="850">
        <v>43.33</v>
      </c>
      <c r="M104" s="850">
        <v>43.33</v>
      </c>
      <c r="N104" s="851">
        <v>8.98</v>
      </c>
      <c r="O104" s="850">
        <v>1.3079000000000001</v>
      </c>
      <c r="P104" s="850">
        <v>11.74</v>
      </c>
      <c r="Q104" s="852"/>
      <c r="R104" s="850">
        <v>11.74</v>
      </c>
      <c r="S104" s="850">
        <v>0</v>
      </c>
      <c r="T104" s="853" t="s">
        <v>3532</v>
      </c>
    </row>
    <row r="105" spans="1:20" s="848" customFormat="1" ht="69" x14ac:dyDescent="0.3">
      <c r="A105" s="848" t="s">
        <v>3412</v>
      </c>
      <c r="B105" s="848" t="s">
        <v>3614</v>
      </c>
      <c r="C105" s="848" t="s">
        <v>3615</v>
      </c>
      <c r="D105" s="849" t="s">
        <v>24</v>
      </c>
      <c r="E105" s="849">
        <v>33</v>
      </c>
      <c r="F105" s="849">
        <v>34.799999999999997</v>
      </c>
      <c r="G105" s="849">
        <v>220</v>
      </c>
      <c r="H105" s="849">
        <v>2.4</v>
      </c>
      <c r="I105" s="849">
        <v>100154</v>
      </c>
      <c r="J105" s="849" t="s">
        <v>1314</v>
      </c>
      <c r="K105" s="850">
        <v>81.64</v>
      </c>
      <c r="L105" s="850">
        <v>81.64</v>
      </c>
      <c r="M105" s="850">
        <v>81.64</v>
      </c>
      <c r="N105" s="851">
        <v>20.14</v>
      </c>
      <c r="O105" s="850">
        <v>2.3287</v>
      </c>
      <c r="P105" s="850">
        <v>46.9</v>
      </c>
      <c r="Q105" s="852"/>
      <c r="R105" s="850">
        <v>46.9</v>
      </c>
      <c r="S105" s="850">
        <v>0</v>
      </c>
      <c r="T105" s="853" t="s">
        <v>3532</v>
      </c>
    </row>
    <row r="106" spans="1:20" s="848" customFormat="1" ht="69" x14ac:dyDescent="0.3">
      <c r="A106" s="848" t="s">
        <v>3412</v>
      </c>
      <c r="B106" s="848" t="s">
        <v>3616</v>
      </c>
      <c r="C106" s="848" t="s">
        <v>3617</v>
      </c>
      <c r="D106" s="849" t="s">
        <v>24</v>
      </c>
      <c r="E106" s="849">
        <v>20.309999999999999</v>
      </c>
      <c r="F106" s="849">
        <v>22.053000000000001</v>
      </c>
      <c r="G106" s="849">
        <v>100</v>
      </c>
      <c r="H106" s="849">
        <v>3.25</v>
      </c>
      <c r="I106" s="849">
        <v>100154</v>
      </c>
      <c r="J106" s="849" t="s">
        <v>1314</v>
      </c>
      <c r="K106" s="850">
        <v>45.02</v>
      </c>
      <c r="L106" s="850">
        <v>45.02</v>
      </c>
      <c r="M106" s="850">
        <v>45.02</v>
      </c>
      <c r="N106" s="851">
        <v>9.31</v>
      </c>
      <c r="O106" s="850">
        <v>2.3287</v>
      </c>
      <c r="P106" s="850">
        <v>21.68</v>
      </c>
      <c r="Q106" s="852"/>
      <c r="R106" s="850">
        <v>21.68</v>
      </c>
      <c r="S106" s="850">
        <v>0</v>
      </c>
      <c r="T106" s="853" t="s">
        <v>3532</v>
      </c>
    </row>
    <row r="107" spans="1:20" s="848" customFormat="1" ht="69" x14ac:dyDescent="0.3">
      <c r="A107" s="848" t="s">
        <v>3412</v>
      </c>
      <c r="B107" s="848" t="s">
        <v>3618</v>
      </c>
      <c r="C107" s="848" t="s">
        <v>3619</v>
      </c>
      <c r="D107" s="849" t="s">
        <v>24</v>
      </c>
      <c r="E107" s="849">
        <v>20.309999999999999</v>
      </c>
      <c r="F107" s="849">
        <v>22.053000000000001</v>
      </c>
      <c r="G107" s="849">
        <v>100</v>
      </c>
      <c r="H107" s="849">
        <v>3.25</v>
      </c>
      <c r="I107" s="849">
        <v>100193</v>
      </c>
      <c r="J107" s="849" t="s">
        <v>1309</v>
      </c>
      <c r="K107" s="850">
        <v>39.44</v>
      </c>
      <c r="L107" s="850">
        <v>39.44</v>
      </c>
      <c r="M107" s="850">
        <v>39.44</v>
      </c>
      <c r="N107" s="851">
        <v>11.47</v>
      </c>
      <c r="O107" s="850">
        <v>1.3079000000000001</v>
      </c>
      <c r="P107" s="850">
        <v>15</v>
      </c>
      <c r="Q107" s="852"/>
      <c r="R107" s="850">
        <v>15</v>
      </c>
      <c r="S107" s="850">
        <v>0</v>
      </c>
      <c r="T107" s="853" t="s">
        <v>3532</v>
      </c>
    </row>
    <row r="108" spans="1:20" s="848" customFormat="1" ht="69" x14ac:dyDescent="0.3">
      <c r="A108" s="848" t="s">
        <v>3412</v>
      </c>
      <c r="B108" s="848" t="s">
        <v>3620</v>
      </c>
      <c r="C108" s="848" t="s">
        <v>3621</v>
      </c>
      <c r="D108" s="849" t="s">
        <v>24</v>
      </c>
      <c r="E108" s="849">
        <v>22.75</v>
      </c>
      <c r="F108" s="849">
        <v>24.187000000000001</v>
      </c>
      <c r="G108" s="849">
        <v>140</v>
      </c>
      <c r="H108" s="849">
        <v>2.6</v>
      </c>
      <c r="I108" s="849">
        <v>100154</v>
      </c>
      <c r="J108" s="849" t="s">
        <v>1314</v>
      </c>
      <c r="K108" s="850">
        <v>66.19</v>
      </c>
      <c r="L108" s="850">
        <v>66.19</v>
      </c>
      <c r="M108" s="850">
        <v>66.19</v>
      </c>
      <c r="N108" s="851">
        <v>17.5</v>
      </c>
      <c r="O108" s="850">
        <v>2.3287</v>
      </c>
      <c r="P108" s="850">
        <v>40.75</v>
      </c>
      <c r="Q108" s="852"/>
      <c r="R108" s="850">
        <v>40.75</v>
      </c>
      <c r="S108" s="850">
        <v>0</v>
      </c>
      <c r="T108" s="853" t="s">
        <v>3532</v>
      </c>
    </row>
    <row r="109" spans="1:20" s="848" customFormat="1" ht="69" x14ac:dyDescent="0.3">
      <c r="A109" s="848" t="s">
        <v>3412</v>
      </c>
      <c r="B109" s="848" t="s">
        <v>3622</v>
      </c>
      <c r="C109" s="848" t="s">
        <v>3623</v>
      </c>
      <c r="D109" s="849" t="s">
        <v>24</v>
      </c>
      <c r="E109" s="849">
        <v>20</v>
      </c>
      <c r="F109" s="849">
        <v>21.917000000000002</v>
      </c>
      <c r="G109" s="849">
        <v>133</v>
      </c>
      <c r="H109" s="849">
        <v>2.4</v>
      </c>
      <c r="I109" s="849">
        <v>100193</v>
      </c>
      <c r="J109" s="849" t="s">
        <v>1309</v>
      </c>
      <c r="K109" s="850">
        <v>43.53</v>
      </c>
      <c r="L109" s="850">
        <v>43.53</v>
      </c>
      <c r="M109" s="850">
        <v>43.53</v>
      </c>
      <c r="N109" s="851">
        <v>13.25</v>
      </c>
      <c r="O109" s="850">
        <v>1.3079000000000001</v>
      </c>
      <c r="P109" s="850">
        <v>17.329999999999998</v>
      </c>
      <c r="Q109" s="852"/>
      <c r="R109" s="850">
        <v>17.329999999999998</v>
      </c>
      <c r="S109" s="850">
        <v>0</v>
      </c>
      <c r="T109" s="853" t="s">
        <v>3532</v>
      </c>
    </row>
    <row r="110" spans="1:20" s="848" customFormat="1" ht="69" x14ac:dyDescent="0.3">
      <c r="A110" s="848" t="s">
        <v>3412</v>
      </c>
      <c r="B110" s="848" t="s">
        <v>3624</v>
      </c>
      <c r="C110" s="848" t="s">
        <v>3625</v>
      </c>
      <c r="D110" s="849" t="s">
        <v>24</v>
      </c>
      <c r="E110" s="849">
        <v>25</v>
      </c>
      <c r="F110" s="849">
        <v>26.798999999999999</v>
      </c>
      <c r="G110" s="849">
        <v>143</v>
      </c>
      <c r="H110" s="849">
        <v>2.8</v>
      </c>
      <c r="I110" s="849">
        <v>100154</v>
      </c>
      <c r="J110" s="849" t="s">
        <v>1314</v>
      </c>
      <c r="K110" s="850">
        <v>75.28</v>
      </c>
      <c r="L110" s="850">
        <v>75.28</v>
      </c>
      <c r="M110" s="850">
        <v>75.28</v>
      </c>
      <c r="N110" s="851">
        <v>22.85</v>
      </c>
      <c r="O110" s="850">
        <v>2.3287</v>
      </c>
      <c r="P110" s="850">
        <v>53.21</v>
      </c>
      <c r="Q110" s="852"/>
      <c r="R110" s="850">
        <v>53.21</v>
      </c>
      <c r="S110" s="850">
        <v>0</v>
      </c>
      <c r="T110" s="853" t="s">
        <v>3532</v>
      </c>
    </row>
    <row r="111" spans="1:20" s="848" customFormat="1" ht="69" x14ac:dyDescent="0.3">
      <c r="A111" s="848" t="s">
        <v>3412</v>
      </c>
      <c r="B111" s="848" t="s">
        <v>3626</v>
      </c>
      <c r="C111" s="848" t="s">
        <v>3627</v>
      </c>
      <c r="D111" s="849" t="s">
        <v>24</v>
      </c>
      <c r="E111" s="849">
        <v>20</v>
      </c>
      <c r="F111" s="849">
        <v>21.917000000000002</v>
      </c>
      <c r="G111" s="849">
        <v>133</v>
      </c>
      <c r="H111" s="849">
        <v>2.4</v>
      </c>
      <c r="I111" s="849">
        <v>100154</v>
      </c>
      <c r="J111" s="849" t="s">
        <v>1314</v>
      </c>
      <c r="K111" s="850">
        <v>49.45</v>
      </c>
      <c r="L111" s="850">
        <v>49.45</v>
      </c>
      <c r="M111" s="850">
        <v>49.45</v>
      </c>
      <c r="N111" s="851">
        <v>9.6999999999999993</v>
      </c>
      <c r="O111" s="850">
        <v>2.3287</v>
      </c>
      <c r="P111" s="850">
        <v>22.59</v>
      </c>
      <c r="Q111" s="852"/>
      <c r="R111" s="850">
        <v>22.59</v>
      </c>
      <c r="S111" s="850">
        <v>0</v>
      </c>
      <c r="T111" s="853" t="s">
        <v>3532</v>
      </c>
    </row>
    <row r="112" spans="1:20" s="848" customFormat="1" ht="69" x14ac:dyDescent="0.3">
      <c r="A112" s="848" t="s">
        <v>3412</v>
      </c>
      <c r="B112" s="848" t="s">
        <v>3628</v>
      </c>
      <c r="C112" s="848" t="s">
        <v>3629</v>
      </c>
      <c r="D112" s="849" t="s">
        <v>24</v>
      </c>
      <c r="E112" s="849">
        <v>18.75</v>
      </c>
      <c r="F112" s="849">
        <v>20.187000000000001</v>
      </c>
      <c r="G112" s="849">
        <v>250</v>
      </c>
      <c r="H112" s="849">
        <v>1.2</v>
      </c>
      <c r="I112" s="849">
        <v>100193</v>
      </c>
      <c r="J112" s="849" t="s">
        <v>1309</v>
      </c>
      <c r="K112" s="850">
        <v>46.61</v>
      </c>
      <c r="L112" s="850">
        <v>46.61</v>
      </c>
      <c r="M112" s="850">
        <v>46.61</v>
      </c>
      <c r="N112" s="851">
        <v>22.45</v>
      </c>
      <c r="O112" s="850">
        <v>1.3079000000000001</v>
      </c>
      <c r="P112" s="850">
        <v>29.36</v>
      </c>
      <c r="Q112" s="852"/>
      <c r="R112" s="850">
        <v>29.36</v>
      </c>
      <c r="S112" s="850">
        <v>0</v>
      </c>
      <c r="T112" s="853" t="s">
        <v>3532</v>
      </c>
    </row>
    <row r="113" spans="1:20" s="848" customFormat="1" ht="69" x14ac:dyDescent="0.3">
      <c r="A113" s="848" t="s">
        <v>3412</v>
      </c>
      <c r="B113" s="848" t="s">
        <v>3630</v>
      </c>
      <c r="C113" s="848" t="s">
        <v>3631</v>
      </c>
      <c r="D113" s="849" t="s">
        <v>24</v>
      </c>
      <c r="E113" s="849">
        <v>18.75</v>
      </c>
      <c r="F113" s="849">
        <v>20.506</v>
      </c>
      <c r="G113" s="849">
        <v>100</v>
      </c>
      <c r="H113" s="849">
        <v>3</v>
      </c>
      <c r="I113" s="849">
        <v>100154</v>
      </c>
      <c r="J113" s="849" t="s">
        <v>1314</v>
      </c>
      <c r="K113" s="850">
        <v>52.17</v>
      </c>
      <c r="L113" s="850">
        <v>52.17</v>
      </c>
      <c r="M113" s="850">
        <v>52.17</v>
      </c>
      <c r="N113" s="851">
        <v>13.32</v>
      </c>
      <c r="O113" s="850">
        <v>2.3287</v>
      </c>
      <c r="P113" s="850">
        <v>31.02</v>
      </c>
      <c r="Q113" s="852"/>
      <c r="R113" s="850">
        <v>31.02</v>
      </c>
      <c r="S113" s="850">
        <v>0</v>
      </c>
      <c r="T113" s="853" t="s">
        <v>3532</v>
      </c>
    </row>
    <row r="114" spans="1:20" s="848" customFormat="1" ht="69" x14ac:dyDescent="0.3">
      <c r="A114" s="848" t="s">
        <v>3412</v>
      </c>
      <c r="B114" s="848" t="s">
        <v>3632</v>
      </c>
      <c r="C114" s="848" t="s">
        <v>3633</v>
      </c>
      <c r="D114" s="849" t="s">
        <v>24</v>
      </c>
      <c r="E114" s="849">
        <v>18.75</v>
      </c>
      <c r="F114" s="849">
        <v>20.207999999999998</v>
      </c>
      <c r="G114" s="849">
        <v>250</v>
      </c>
      <c r="H114" s="849">
        <v>1.2</v>
      </c>
      <c r="I114" s="849">
        <v>100193</v>
      </c>
      <c r="J114" s="849" t="s">
        <v>1309</v>
      </c>
      <c r="K114" s="850">
        <v>51.41</v>
      </c>
      <c r="L114" s="850">
        <v>51.41</v>
      </c>
      <c r="M114" s="850">
        <v>51.41</v>
      </c>
      <c r="N114" s="851">
        <v>22</v>
      </c>
      <c r="O114" s="850">
        <v>1.3079000000000001</v>
      </c>
      <c r="P114" s="850">
        <v>28.77</v>
      </c>
      <c r="Q114" s="852"/>
      <c r="R114" s="850">
        <v>28.77</v>
      </c>
      <c r="S114" s="850">
        <v>0</v>
      </c>
      <c r="T114" s="853" t="s">
        <v>3532</v>
      </c>
    </row>
    <row r="115" spans="1:20" s="848" customFormat="1" ht="69" x14ac:dyDescent="0.3">
      <c r="A115" s="848" t="s">
        <v>3412</v>
      </c>
      <c r="B115" s="848" t="s">
        <v>3634</v>
      </c>
      <c r="C115" s="848" t="s">
        <v>3635</v>
      </c>
      <c r="D115" s="849" t="s">
        <v>24</v>
      </c>
      <c r="E115" s="849">
        <v>20.13</v>
      </c>
      <c r="F115" s="849">
        <v>21.588000000000001</v>
      </c>
      <c r="G115" s="849">
        <v>140</v>
      </c>
      <c r="H115" s="849">
        <v>2.2999999999999998</v>
      </c>
      <c r="I115" s="849">
        <v>100154</v>
      </c>
      <c r="J115" s="849" t="s">
        <v>1314</v>
      </c>
      <c r="K115" s="850">
        <v>73.25</v>
      </c>
      <c r="L115" s="850">
        <v>73.25</v>
      </c>
      <c r="M115" s="850">
        <v>73.25</v>
      </c>
      <c r="N115" s="851">
        <v>25.84</v>
      </c>
      <c r="O115" s="850">
        <v>2.3287</v>
      </c>
      <c r="P115" s="850">
        <v>60.17</v>
      </c>
      <c r="Q115" s="852"/>
      <c r="R115" s="850">
        <v>60.17</v>
      </c>
      <c r="S115" s="850">
        <v>0</v>
      </c>
      <c r="T115" s="853" t="s">
        <v>3532</v>
      </c>
    </row>
    <row r="116" spans="1:20" s="848" customFormat="1" ht="69" x14ac:dyDescent="0.3">
      <c r="A116" s="848" t="s">
        <v>3412</v>
      </c>
      <c r="B116" s="848" t="s">
        <v>3636</v>
      </c>
      <c r="C116" s="848" t="s">
        <v>3637</v>
      </c>
      <c r="D116" s="849" t="s">
        <v>24</v>
      </c>
      <c r="E116" s="849">
        <v>20.67</v>
      </c>
      <c r="F116" s="849">
        <v>22.43</v>
      </c>
      <c r="G116" s="849">
        <v>135</v>
      </c>
      <c r="H116" s="849">
        <v>2.4500000000000002</v>
      </c>
      <c r="I116" s="849">
        <v>100154</v>
      </c>
      <c r="J116" s="849" t="s">
        <v>1314</v>
      </c>
      <c r="K116" s="850">
        <v>60.63</v>
      </c>
      <c r="L116" s="850">
        <v>60.63</v>
      </c>
      <c r="M116" s="850">
        <v>60.63</v>
      </c>
      <c r="N116" s="851">
        <v>20.56</v>
      </c>
      <c r="O116" s="850">
        <v>2.3287</v>
      </c>
      <c r="P116" s="850">
        <v>47.88</v>
      </c>
      <c r="Q116" s="852"/>
      <c r="R116" s="850">
        <v>47.88</v>
      </c>
      <c r="S116" s="850">
        <v>0</v>
      </c>
      <c r="T116" s="853" t="s">
        <v>3532</v>
      </c>
    </row>
    <row r="117" spans="1:20" s="848" customFormat="1" ht="69" x14ac:dyDescent="0.3">
      <c r="A117" s="848" t="s">
        <v>3412</v>
      </c>
      <c r="B117" s="848" t="s">
        <v>3638</v>
      </c>
      <c r="C117" s="848" t="s">
        <v>3639</v>
      </c>
      <c r="D117" s="849" t="s">
        <v>24</v>
      </c>
      <c r="E117" s="849">
        <v>20.67</v>
      </c>
      <c r="F117" s="849">
        <v>22.43</v>
      </c>
      <c r="G117" s="849">
        <v>135</v>
      </c>
      <c r="H117" s="849">
        <v>2.4500000000000002</v>
      </c>
      <c r="I117" s="849">
        <v>100154</v>
      </c>
      <c r="J117" s="849" t="s">
        <v>1314</v>
      </c>
      <c r="K117" s="850">
        <v>59.42</v>
      </c>
      <c r="L117" s="850">
        <v>59.42</v>
      </c>
      <c r="M117" s="850">
        <v>59.42</v>
      </c>
      <c r="N117" s="851">
        <v>20.100000000000001</v>
      </c>
      <c r="O117" s="850">
        <v>2.3287</v>
      </c>
      <c r="P117" s="850">
        <v>46.81</v>
      </c>
      <c r="Q117" s="852"/>
      <c r="R117" s="850">
        <v>46.81</v>
      </c>
      <c r="S117" s="850">
        <v>0</v>
      </c>
      <c r="T117" s="853" t="s">
        <v>3532</v>
      </c>
    </row>
    <row r="118" spans="1:20" s="848" customFormat="1" ht="69" x14ac:dyDescent="0.3">
      <c r="A118" s="848" t="s">
        <v>3412</v>
      </c>
      <c r="B118" s="848" t="s">
        <v>3640</v>
      </c>
      <c r="C118" s="848" t="s">
        <v>3641</v>
      </c>
      <c r="D118" s="849" t="s">
        <v>24</v>
      </c>
      <c r="E118" s="849">
        <v>21.94</v>
      </c>
      <c r="F118" s="849">
        <v>23.376999999999999</v>
      </c>
      <c r="G118" s="849">
        <v>135</v>
      </c>
      <c r="H118" s="849">
        <v>2.6</v>
      </c>
      <c r="I118" s="849">
        <v>100154</v>
      </c>
      <c r="J118" s="849" t="s">
        <v>1314</v>
      </c>
      <c r="K118" s="850">
        <v>61.93</v>
      </c>
      <c r="L118" s="850">
        <v>61.93</v>
      </c>
      <c r="M118" s="850">
        <v>61.93</v>
      </c>
      <c r="N118" s="851">
        <v>20.28</v>
      </c>
      <c r="O118" s="850">
        <v>2.3287</v>
      </c>
      <c r="P118" s="850">
        <v>47.23</v>
      </c>
      <c r="Q118" s="852"/>
      <c r="R118" s="850">
        <v>47.23</v>
      </c>
      <c r="S118" s="850">
        <v>0</v>
      </c>
      <c r="T118" s="853" t="s">
        <v>3532</v>
      </c>
    </row>
    <row r="119" spans="1:20" s="848" customFormat="1" ht="69" x14ac:dyDescent="0.3">
      <c r="A119" s="848" t="s">
        <v>3412</v>
      </c>
      <c r="B119" s="848" t="s">
        <v>3642</v>
      </c>
      <c r="C119" s="848" t="s">
        <v>3643</v>
      </c>
      <c r="D119" s="849" t="s">
        <v>24</v>
      </c>
      <c r="E119" s="849">
        <v>29.64</v>
      </c>
      <c r="F119" s="849">
        <v>32.161999999999999</v>
      </c>
      <c r="G119" s="849">
        <v>82</v>
      </c>
      <c r="H119" s="849" t="s">
        <v>3644</v>
      </c>
      <c r="I119" s="849">
        <v>100103</v>
      </c>
      <c r="J119" s="849" t="s">
        <v>3421</v>
      </c>
      <c r="K119" s="850">
        <v>75.319999999999993</v>
      </c>
      <c r="L119" s="850">
        <v>75.319999999999993</v>
      </c>
      <c r="M119" s="850">
        <v>75.319999999999993</v>
      </c>
      <c r="N119" s="851">
        <v>23.29</v>
      </c>
      <c r="O119" s="850">
        <v>0.94340000000000002</v>
      </c>
      <c r="P119" s="850">
        <v>21.97</v>
      </c>
      <c r="Q119" s="852"/>
      <c r="R119" s="850">
        <v>21.97</v>
      </c>
      <c r="S119" s="850">
        <v>0</v>
      </c>
      <c r="T119" s="853" t="s">
        <v>3418</v>
      </c>
    </row>
    <row r="120" spans="1:20" s="848" customFormat="1" ht="69" x14ac:dyDescent="0.3">
      <c r="A120" s="848" t="s">
        <v>3412</v>
      </c>
      <c r="B120" s="848" t="s">
        <v>3645</v>
      </c>
      <c r="C120" s="848" t="s">
        <v>3646</v>
      </c>
      <c r="D120" s="849" t="s">
        <v>24</v>
      </c>
      <c r="E120" s="849">
        <v>29.64</v>
      </c>
      <c r="F120" s="849">
        <v>32.161000000000001</v>
      </c>
      <c r="G120" s="849">
        <v>92</v>
      </c>
      <c r="H120" s="849" t="s">
        <v>3647</v>
      </c>
      <c r="I120" s="849" t="s">
        <v>3416</v>
      </c>
      <c r="J120" s="849" t="s">
        <v>3417</v>
      </c>
      <c r="K120" s="850">
        <v>77.510000000000005</v>
      </c>
      <c r="L120" s="850">
        <v>77.510000000000005</v>
      </c>
      <c r="M120" s="850">
        <v>77.510000000000005</v>
      </c>
      <c r="N120" s="851">
        <v>23.72</v>
      </c>
      <c r="O120" s="850">
        <v>0.94340000000000002</v>
      </c>
      <c r="P120" s="850">
        <v>22.38</v>
      </c>
      <c r="Q120" s="852"/>
      <c r="R120" s="850">
        <v>22.38</v>
      </c>
      <c r="S120" s="850">
        <v>0</v>
      </c>
      <c r="T120" s="853" t="s">
        <v>3418</v>
      </c>
    </row>
    <row r="121" spans="1:20" s="848" customFormat="1" ht="69" x14ac:dyDescent="0.3">
      <c r="A121" s="848" t="s">
        <v>3412</v>
      </c>
      <c r="B121" s="848" t="s">
        <v>3648</v>
      </c>
      <c r="C121" s="848" t="s">
        <v>3649</v>
      </c>
      <c r="D121" s="849" t="s">
        <v>24</v>
      </c>
      <c r="E121" s="849">
        <v>21</v>
      </c>
      <c r="F121" s="849">
        <v>22.802</v>
      </c>
      <c r="G121" s="849">
        <v>210</v>
      </c>
      <c r="H121" s="849">
        <v>1.6</v>
      </c>
      <c r="I121" s="849">
        <v>100154</v>
      </c>
      <c r="J121" s="849" t="s">
        <v>1314</v>
      </c>
      <c r="K121" s="850">
        <v>88</v>
      </c>
      <c r="L121" s="850">
        <v>88</v>
      </c>
      <c r="M121" s="850">
        <v>88</v>
      </c>
      <c r="N121" s="851">
        <v>32.1</v>
      </c>
      <c r="O121" s="850">
        <v>2.3287</v>
      </c>
      <c r="P121" s="850">
        <v>74.75</v>
      </c>
      <c r="Q121" s="852"/>
      <c r="R121" s="850">
        <v>74.75</v>
      </c>
      <c r="S121" s="850">
        <v>0</v>
      </c>
      <c r="T121" s="853" t="s">
        <v>3532</v>
      </c>
    </row>
    <row r="122" spans="1:20" s="848" customFormat="1" ht="69" x14ac:dyDescent="0.3">
      <c r="A122" s="848" t="s">
        <v>3412</v>
      </c>
      <c r="B122" s="848" t="s">
        <v>3650</v>
      </c>
      <c r="C122" s="848" t="s">
        <v>3651</v>
      </c>
      <c r="D122" s="849" t="s">
        <v>24</v>
      </c>
      <c r="E122" s="849">
        <v>30</v>
      </c>
      <c r="F122" s="849">
        <v>31.962</v>
      </c>
      <c r="G122" s="849">
        <v>150</v>
      </c>
      <c r="H122" s="849">
        <v>3.2</v>
      </c>
      <c r="I122" s="849">
        <v>100154</v>
      </c>
      <c r="J122" s="849" t="s">
        <v>1314</v>
      </c>
      <c r="K122" s="850">
        <v>70.62</v>
      </c>
      <c r="L122" s="850">
        <v>70.62</v>
      </c>
      <c r="M122" s="850">
        <v>70.62</v>
      </c>
      <c r="N122" s="851">
        <v>15.38</v>
      </c>
      <c r="O122" s="850">
        <v>2.3287</v>
      </c>
      <c r="P122" s="850">
        <v>35.82</v>
      </c>
      <c r="Q122" s="852"/>
      <c r="R122" s="850">
        <v>35.82</v>
      </c>
      <c r="S122" s="850">
        <v>0</v>
      </c>
      <c r="T122" s="853" t="s">
        <v>3532</v>
      </c>
    </row>
    <row r="123" spans="1:20" s="848" customFormat="1" ht="69" x14ac:dyDescent="0.3">
      <c r="A123" s="848" t="s">
        <v>3412</v>
      </c>
      <c r="B123" s="848" t="s">
        <v>3652</v>
      </c>
      <c r="C123" s="848" t="s">
        <v>3653</v>
      </c>
      <c r="D123" s="849" t="s">
        <v>24</v>
      </c>
      <c r="E123" s="849">
        <v>31</v>
      </c>
      <c r="F123" s="849">
        <v>32.962000000000003</v>
      </c>
      <c r="G123" s="849">
        <v>155</v>
      </c>
      <c r="H123" s="849">
        <v>3.2</v>
      </c>
      <c r="I123" s="849">
        <v>100154</v>
      </c>
      <c r="J123" s="849" t="s">
        <v>1314</v>
      </c>
      <c r="K123" s="850">
        <v>71.63</v>
      </c>
      <c r="L123" s="850">
        <v>71.63</v>
      </c>
      <c r="M123" s="850">
        <v>71.63</v>
      </c>
      <c r="N123" s="851">
        <v>15.85</v>
      </c>
      <c r="O123" s="850">
        <v>2.3287</v>
      </c>
      <c r="P123" s="850">
        <v>36.909999999999997</v>
      </c>
      <c r="Q123" s="852"/>
      <c r="R123" s="850">
        <v>36.909999999999997</v>
      </c>
      <c r="S123" s="850">
        <v>0</v>
      </c>
      <c r="T123" s="853" t="s">
        <v>3532</v>
      </c>
    </row>
    <row r="124" spans="1:20" s="848" customFormat="1" ht="69" x14ac:dyDescent="0.3">
      <c r="A124" s="848" t="s">
        <v>3412</v>
      </c>
      <c r="B124" s="848" t="s">
        <v>3654</v>
      </c>
      <c r="C124" s="848" t="s">
        <v>3655</v>
      </c>
      <c r="D124" s="849" t="s">
        <v>24</v>
      </c>
      <c r="E124" s="849">
        <v>30.31</v>
      </c>
      <c r="F124" s="849">
        <v>32.473999999999997</v>
      </c>
      <c r="G124" s="849">
        <v>125</v>
      </c>
      <c r="H124" s="849">
        <v>3.88</v>
      </c>
      <c r="I124" s="849">
        <v>100154</v>
      </c>
      <c r="J124" s="849" t="s">
        <v>1314</v>
      </c>
      <c r="K124" s="850">
        <v>64.680000000000007</v>
      </c>
      <c r="L124" s="850">
        <v>64.680000000000007</v>
      </c>
      <c r="M124" s="850">
        <v>64.680000000000007</v>
      </c>
      <c r="N124" s="851">
        <v>15.93</v>
      </c>
      <c r="O124" s="850">
        <v>2.3287</v>
      </c>
      <c r="P124" s="850">
        <v>37.1</v>
      </c>
      <c r="Q124" s="852"/>
      <c r="R124" s="850">
        <v>37.1</v>
      </c>
      <c r="S124" s="850">
        <v>0</v>
      </c>
      <c r="T124" s="853" t="s">
        <v>3532</v>
      </c>
    </row>
    <row r="125" spans="1:20" s="848" customFormat="1" ht="69" x14ac:dyDescent="0.3">
      <c r="A125" s="848" t="s">
        <v>3412</v>
      </c>
      <c r="B125" s="848" t="s">
        <v>3656</v>
      </c>
      <c r="C125" s="848" t="s">
        <v>3657</v>
      </c>
      <c r="D125" s="849" t="s">
        <v>24</v>
      </c>
      <c r="E125" s="849">
        <v>29.93</v>
      </c>
      <c r="F125" s="849">
        <v>32.164999999999999</v>
      </c>
      <c r="G125" s="849">
        <v>126</v>
      </c>
      <c r="H125" s="849">
        <v>3.8</v>
      </c>
      <c r="I125" s="849">
        <v>100154</v>
      </c>
      <c r="J125" s="849" t="s">
        <v>1314</v>
      </c>
      <c r="K125" s="850">
        <v>63.94</v>
      </c>
      <c r="L125" s="850">
        <v>63.94</v>
      </c>
      <c r="M125" s="850">
        <v>63.94</v>
      </c>
      <c r="N125" s="851">
        <v>15.76</v>
      </c>
      <c r="O125" s="850">
        <v>2.3287</v>
      </c>
      <c r="P125" s="850">
        <v>36.700000000000003</v>
      </c>
      <c r="Q125" s="852"/>
      <c r="R125" s="850">
        <v>36.700000000000003</v>
      </c>
      <c r="S125" s="850">
        <v>0</v>
      </c>
      <c r="T125" s="853" t="s">
        <v>3532</v>
      </c>
    </row>
    <row r="126" spans="1:20" s="848" customFormat="1" ht="69" x14ac:dyDescent="0.3">
      <c r="A126" s="848" t="s">
        <v>3412</v>
      </c>
      <c r="B126" s="848" t="s">
        <v>3658</v>
      </c>
      <c r="C126" s="848" t="s">
        <v>3659</v>
      </c>
      <c r="D126" s="849" t="s">
        <v>24</v>
      </c>
      <c r="E126" s="849">
        <v>30</v>
      </c>
      <c r="F126" s="849">
        <v>32.177999999999997</v>
      </c>
      <c r="G126" s="849">
        <v>124</v>
      </c>
      <c r="H126" s="849">
        <v>3.88</v>
      </c>
      <c r="I126" s="849">
        <v>100154</v>
      </c>
      <c r="J126" s="849" t="s">
        <v>1314</v>
      </c>
      <c r="K126" s="850">
        <v>66.19</v>
      </c>
      <c r="L126" s="850">
        <v>66.19</v>
      </c>
      <c r="M126" s="850">
        <v>66.19</v>
      </c>
      <c r="N126" s="851">
        <v>15.67</v>
      </c>
      <c r="O126" s="850">
        <v>2.3287</v>
      </c>
      <c r="P126" s="850">
        <v>36.49</v>
      </c>
      <c r="Q126" s="852"/>
      <c r="R126" s="850">
        <v>36.49</v>
      </c>
      <c r="S126" s="850">
        <v>0</v>
      </c>
      <c r="T126" s="853" t="s">
        <v>3532</v>
      </c>
    </row>
    <row r="127" spans="1:20" s="848" customFormat="1" ht="69" x14ac:dyDescent="0.3">
      <c r="A127" s="848" t="s">
        <v>3412</v>
      </c>
      <c r="B127" s="848" t="s">
        <v>3660</v>
      </c>
      <c r="C127" s="848" t="s">
        <v>3661</v>
      </c>
      <c r="D127" s="849" t="s">
        <v>24</v>
      </c>
      <c r="E127" s="849">
        <v>19.38</v>
      </c>
      <c r="F127" s="849">
        <v>20.838000000000001</v>
      </c>
      <c r="G127" s="849">
        <v>100</v>
      </c>
      <c r="H127" s="849">
        <v>3.1</v>
      </c>
      <c r="I127" s="849">
        <v>100193</v>
      </c>
      <c r="J127" s="849" t="s">
        <v>1309</v>
      </c>
      <c r="K127" s="850">
        <v>41.12</v>
      </c>
      <c r="L127" s="850">
        <v>41.12</v>
      </c>
      <c r="M127" s="850">
        <v>41.12</v>
      </c>
      <c r="N127" s="851">
        <v>9.51</v>
      </c>
      <c r="O127" s="850">
        <v>1.3079000000000001</v>
      </c>
      <c r="P127" s="850">
        <v>12.44</v>
      </c>
      <c r="Q127" s="852"/>
      <c r="R127" s="850">
        <v>12.44</v>
      </c>
      <c r="S127" s="850">
        <v>0</v>
      </c>
      <c r="T127" s="853" t="s">
        <v>3532</v>
      </c>
    </row>
    <row r="128" spans="1:20" s="848" customFormat="1" ht="69" x14ac:dyDescent="0.3">
      <c r="A128" s="848" t="s">
        <v>3412</v>
      </c>
      <c r="B128" s="848" t="s">
        <v>3662</v>
      </c>
      <c r="C128" s="848" t="s">
        <v>3663</v>
      </c>
      <c r="D128" s="849" t="s">
        <v>24</v>
      </c>
      <c r="E128" s="849">
        <v>30.78</v>
      </c>
      <c r="F128" s="849">
        <v>32.701999999999998</v>
      </c>
      <c r="G128" s="849">
        <v>250</v>
      </c>
      <c r="H128" s="849">
        <v>1.97</v>
      </c>
      <c r="I128" s="849">
        <v>100154</v>
      </c>
      <c r="J128" s="849" t="s">
        <v>1314</v>
      </c>
      <c r="K128" s="850">
        <v>83</v>
      </c>
      <c r="L128" s="850">
        <v>83</v>
      </c>
      <c r="M128" s="850">
        <v>83</v>
      </c>
      <c r="N128" s="851">
        <v>22.29</v>
      </c>
      <c r="O128" s="850">
        <v>2.3287</v>
      </c>
      <c r="P128" s="850">
        <v>51.91</v>
      </c>
      <c r="Q128" s="852"/>
      <c r="R128" s="850">
        <v>51.91</v>
      </c>
      <c r="S128" s="850">
        <v>0</v>
      </c>
      <c r="T128" s="853" t="s">
        <v>3532</v>
      </c>
    </row>
    <row r="129" spans="1:20" s="848" customFormat="1" ht="69" x14ac:dyDescent="0.3">
      <c r="A129" s="848" t="s">
        <v>3412</v>
      </c>
      <c r="B129" s="848" t="s">
        <v>3664</v>
      </c>
      <c r="C129" s="848" t="s">
        <v>3665</v>
      </c>
      <c r="D129" s="849" t="s">
        <v>24</v>
      </c>
      <c r="E129" s="849">
        <v>20.190000000000001</v>
      </c>
      <c r="F129" s="849">
        <v>21.648</v>
      </c>
      <c r="G129" s="849">
        <v>85</v>
      </c>
      <c r="H129" s="849">
        <v>3.8</v>
      </c>
      <c r="I129" s="849">
        <v>100154</v>
      </c>
      <c r="J129" s="849" t="s">
        <v>1314</v>
      </c>
      <c r="K129" s="850">
        <v>61.01</v>
      </c>
      <c r="L129" s="850">
        <v>61.01</v>
      </c>
      <c r="M129" s="850">
        <v>61.01</v>
      </c>
      <c r="N129" s="851">
        <v>15.71</v>
      </c>
      <c r="O129" s="850">
        <v>2.3287</v>
      </c>
      <c r="P129" s="850">
        <v>36.58</v>
      </c>
      <c r="Q129" s="852"/>
      <c r="R129" s="850">
        <v>36.58</v>
      </c>
      <c r="S129" s="850">
        <v>0</v>
      </c>
      <c r="T129" s="853" t="s">
        <v>3532</v>
      </c>
    </row>
    <row r="130" spans="1:20" s="848" customFormat="1" ht="69" x14ac:dyDescent="0.3">
      <c r="A130" s="848" t="s">
        <v>3412</v>
      </c>
      <c r="B130" s="848" t="s">
        <v>3666</v>
      </c>
      <c r="C130" s="848" t="s">
        <v>3667</v>
      </c>
      <c r="D130" s="849" t="s">
        <v>24</v>
      </c>
      <c r="E130" s="849">
        <v>24.06</v>
      </c>
      <c r="F130" s="849">
        <v>25.861999999999998</v>
      </c>
      <c r="G130" s="849">
        <v>100</v>
      </c>
      <c r="H130" s="849">
        <v>3.85</v>
      </c>
      <c r="I130" s="849">
        <v>100154</v>
      </c>
      <c r="J130" s="849" t="s">
        <v>1314</v>
      </c>
      <c r="K130" s="850">
        <v>79.239999999999995</v>
      </c>
      <c r="L130" s="850">
        <v>79.239999999999995</v>
      </c>
      <c r="M130" s="850">
        <v>79.239999999999995</v>
      </c>
      <c r="N130" s="851">
        <v>19.25</v>
      </c>
      <c r="O130" s="850">
        <v>2.3287</v>
      </c>
      <c r="P130" s="850">
        <v>44.83</v>
      </c>
      <c r="Q130" s="852"/>
      <c r="R130" s="850">
        <v>44.83</v>
      </c>
      <c r="S130" s="850">
        <v>0</v>
      </c>
      <c r="T130" s="853" t="s">
        <v>3532</v>
      </c>
    </row>
    <row r="131" spans="1:20" s="848" customFormat="1" ht="69" x14ac:dyDescent="0.3">
      <c r="A131" s="848" t="s">
        <v>3412</v>
      </c>
      <c r="B131" s="848" t="s">
        <v>3668</v>
      </c>
      <c r="C131" s="848" t="s">
        <v>3669</v>
      </c>
      <c r="D131" s="849" t="s">
        <v>24</v>
      </c>
      <c r="E131" s="849">
        <v>20.45</v>
      </c>
      <c r="F131" s="849">
        <v>21.908000000000001</v>
      </c>
      <c r="G131" s="849">
        <v>85</v>
      </c>
      <c r="H131" s="849">
        <v>3.85</v>
      </c>
      <c r="I131" s="849">
        <v>100154</v>
      </c>
      <c r="J131" s="849" t="s">
        <v>1314</v>
      </c>
      <c r="K131" s="850">
        <v>55.41</v>
      </c>
      <c r="L131" s="850">
        <v>55.41</v>
      </c>
      <c r="M131" s="850">
        <v>55.41</v>
      </c>
      <c r="N131" s="851">
        <v>13.08</v>
      </c>
      <c r="O131" s="850">
        <v>2.3287</v>
      </c>
      <c r="P131" s="850">
        <v>30.46</v>
      </c>
      <c r="Q131" s="852"/>
      <c r="R131" s="850">
        <v>30.46</v>
      </c>
      <c r="S131" s="850">
        <v>0</v>
      </c>
      <c r="T131" s="853" t="s">
        <v>3532</v>
      </c>
    </row>
    <row r="132" spans="1:20" s="848" customFormat="1" ht="69" x14ac:dyDescent="0.3">
      <c r="A132" s="848" t="s">
        <v>3412</v>
      </c>
      <c r="B132" s="848" t="s">
        <v>3670</v>
      </c>
      <c r="C132" s="848" t="s">
        <v>3671</v>
      </c>
      <c r="D132" s="849" t="s">
        <v>24</v>
      </c>
      <c r="E132" s="849">
        <v>20.45</v>
      </c>
      <c r="F132" s="849">
        <v>21.908000000000001</v>
      </c>
      <c r="G132" s="849">
        <v>85</v>
      </c>
      <c r="H132" s="849">
        <v>3.85</v>
      </c>
      <c r="I132" s="849">
        <v>100193</v>
      </c>
      <c r="J132" s="849" t="s">
        <v>1309</v>
      </c>
      <c r="K132" s="850">
        <v>46.93</v>
      </c>
      <c r="L132" s="850">
        <v>46.93</v>
      </c>
      <c r="M132" s="850">
        <v>46.93</v>
      </c>
      <c r="N132" s="851">
        <v>15.55</v>
      </c>
      <c r="O132" s="850">
        <v>1.3079000000000001</v>
      </c>
      <c r="P132" s="850">
        <v>20.34</v>
      </c>
      <c r="Q132" s="852"/>
      <c r="R132" s="850">
        <v>20.34</v>
      </c>
      <c r="S132" s="850">
        <v>0</v>
      </c>
      <c r="T132" s="853" t="s">
        <v>3532</v>
      </c>
    </row>
    <row r="133" spans="1:20" s="848" customFormat="1" ht="69" x14ac:dyDescent="0.3">
      <c r="A133" s="848" t="s">
        <v>3412</v>
      </c>
      <c r="B133" s="848" t="s">
        <v>3648</v>
      </c>
      <c r="C133" s="848" t="s">
        <v>3672</v>
      </c>
      <c r="D133" s="849" t="s">
        <v>24</v>
      </c>
      <c r="E133" s="849">
        <v>21.25</v>
      </c>
      <c r="F133" s="849">
        <v>23.052</v>
      </c>
      <c r="G133" s="849">
        <v>170</v>
      </c>
      <c r="H133" s="849">
        <v>2</v>
      </c>
      <c r="I133" s="849">
        <v>100154</v>
      </c>
      <c r="J133" s="849" t="s">
        <v>1314</v>
      </c>
      <c r="K133" s="850">
        <v>88.55</v>
      </c>
      <c r="L133" s="850">
        <v>88.55</v>
      </c>
      <c r="M133" s="850">
        <v>88.55</v>
      </c>
      <c r="N133" s="851">
        <v>32</v>
      </c>
      <c r="O133" s="850">
        <v>2.3287</v>
      </c>
      <c r="P133" s="850">
        <v>74.52</v>
      </c>
      <c r="Q133" s="852"/>
      <c r="R133" s="850">
        <v>74.52</v>
      </c>
      <c r="S133" s="850">
        <v>0</v>
      </c>
      <c r="T133" s="853" t="s">
        <v>3532</v>
      </c>
    </row>
    <row r="134" spans="1:20" s="848" customFormat="1" ht="69" x14ac:dyDescent="0.3">
      <c r="A134" s="848" t="s">
        <v>3412</v>
      </c>
      <c r="B134" s="848" t="s">
        <v>3673</v>
      </c>
      <c r="C134" s="848" t="s">
        <v>3674</v>
      </c>
      <c r="D134" s="849" t="s">
        <v>24</v>
      </c>
      <c r="E134" s="849">
        <v>9.9</v>
      </c>
      <c r="F134" s="849">
        <v>11.43</v>
      </c>
      <c r="G134" s="849">
        <v>72</v>
      </c>
      <c r="H134" s="849">
        <v>2.2000000000000002</v>
      </c>
      <c r="I134" s="849">
        <v>100154</v>
      </c>
      <c r="J134" s="849" t="s">
        <v>1314</v>
      </c>
      <c r="K134" s="850">
        <v>34.479999999999997</v>
      </c>
      <c r="L134" s="850">
        <v>34.479999999999997</v>
      </c>
      <c r="M134" s="850">
        <v>34.479999999999997</v>
      </c>
      <c r="N134" s="851">
        <v>8.5</v>
      </c>
      <c r="O134" s="850">
        <v>2.3287</v>
      </c>
      <c r="P134" s="850">
        <v>19.79</v>
      </c>
      <c r="Q134" s="852"/>
      <c r="R134" s="850">
        <v>19.79</v>
      </c>
      <c r="S134" s="850">
        <v>0</v>
      </c>
      <c r="T134" s="853" t="s">
        <v>3532</v>
      </c>
    </row>
    <row r="135" spans="1:20" s="848" customFormat="1" ht="69" x14ac:dyDescent="0.3">
      <c r="A135" s="848" t="s">
        <v>3412</v>
      </c>
      <c r="B135" s="848" t="s">
        <v>3675</v>
      </c>
      <c r="C135" s="848" t="s">
        <v>3676</v>
      </c>
      <c r="D135" s="849" t="s">
        <v>24</v>
      </c>
      <c r="E135" s="849">
        <v>30</v>
      </c>
      <c r="F135" s="849">
        <v>31.704000000000001</v>
      </c>
      <c r="G135" s="849">
        <v>200</v>
      </c>
      <c r="H135" s="849">
        <v>2.4</v>
      </c>
      <c r="I135" s="849">
        <v>100154</v>
      </c>
      <c r="J135" s="849" t="s">
        <v>1314</v>
      </c>
      <c r="K135" s="850">
        <v>81.38</v>
      </c>
      <c r="L135" s="850">
        <v>81.38</v>
      </c>
      <c r="M135" s="850">
        <v>81.38</v>
      </c>
      <c r="N135" s="851">
        <v>19.100000000000001</v>
      </c>
      <c r="O135" s="850">
        <v>2.3287</v>
      </c>
      <c r="P135" s="850">
        <v>44.48</v>
      </c>
      <c r="Q135" s="852"/>
      <c r="R135" s="850">
        <v>44.48</v>
      </c>
      <c r="S135" s="850">
        <v>0</v>
      </c>
      <c r="T135" s="853" t="s">
        <v>3532</v>
      </c>
    </row>
    <row r="136" spans="1:20" s="848" customFormat="1" ht="69" x14ac:dyDescent="0.3">
      <c r="A136" s="848" t="s">
        <v>3412</v>
      </c>
      <c r="B136" s="848" t="s">
        <v>3677</v>
      </c>
      <c r="C136" s="848" t="s">
        <v>3678</v>
      </c>
      <c r="D136" s="849" t="s">
        <v>24</v>
      </c>
      <c r="E136" s="849">
        <v>30</v>
      </c>
      <c r="F136" s="849">
        <v>31.19</v>
      </c>
      <c r="G136" s="849">
        <v>128</v>
      </c>
      <c r="H136" s="849">
        <v>3.75</v>
      </c>
      <c r="I136" s="849">
        <v>100193</v>
      </c>
      <c r="J136" s="849" t="s">
        <v>1309</v>
      </c>
      <c r="K136" s="850">
        <v>87.51</v>
      </c>
      <c r="L136" s="850">
        <v>87.51</v>
      </c>
      <c r="M136" s="850">
        <v>87.51</v>
      </c>
      <c r="N136" s="851">
        <v>28.03</v>
      </c>
      <c r="O136" s="850">
        <v>1.3079000000000001</v>
      </c>
      <c r="P136" s="850">
        <v>36.659999999999997</v>
      </c>
      <c r="Q136" s="852"/>
      <c r="R136" s="850">
        <v>36.659999999999997</v>
      </c>
      <c r="S136" s="850">
        <v>0</v>
      </c>
      <c r="T136" s="853" t="s">
        <v>3532</v>
      </c>
    </row>
    <row r="137" spans="1:20" s="848" customFormat="1" ht="69" x14ac:dyDescent="0.3">
      <c r="A137" s="848" t="s">
        <v>3412</v>
      </c>
      <c r="B137" s="848" t="s">
        <v>3679</v>
      </c>
      <c r="C137" s="848" t="s">
        <v>3680</v>
      </c>
      <c r="D137" s="849" t="s">
        <v>24</v>
      </c>
      <c r="E137" s="849">
        <v>28</v>
      </c>
      <c r="F137" s="849">
        <v>29.36</v>
      </c>
      <c r="G137" s="849">
        <v>190</v>
      </c>
      <c r="H137" s="849">
        <v>2.35</v>
      </c>
      <c r="I137" s="849">
        <v>100193</v>
      </c>
      <c r="J137" s="849" t="s">
        <v>1309</v>
      </c>
      <c r="K137" s="850">
        <v>107.58</v>
      </c>
      <c r="L137" s="850">
        <v>107.58</v>
      </c>
      <c r="M137" s="850">
        <v>107.58</v>
      </c>
      <c r="N137" s="851">
        <v>42.9</v>
      </c>
      <c r="O137" s="850">
        <v>1.3079000000000001</v>
      </c>
      <c r="P137" s="850">
        <v>56.11</v>
      </c>
      <c r="Q137" s="852"/>
      <c r="R137" s="850">
        <v>56.11</v>
      </c>
      <c r="S137" s="850">
        <v>0</v>
      </c>
      <c r="T137" s="853" t="s">
        <v>3532</v>
      </c>
    </row>
    <row r="138" spans="1:20" s="848" customFormat="1" ht="69" x14ac:dyDescent="0.3">
      <c r="A138" s="848" t="s">
        <v>3412</v>
      </c>
      <c r="B138" s="848" t="s">
        <v>3681</v>
      </c>
      <c r="C138" s="848" t="s">
        <v>3682</v>
      </c>
      <c r="D138" s="849" t="s">
        <v>24</v>
      </c>
      <c r="E138" s="849">
        <v>18.13</v>
      </c>
      <c r="F138" s="849">
        <v>19.393000000000001</v>
      </c>
      <c r="G138" s="849">
        <v>100</v>
      </c>
      <c r="H138" s="849">
        <v>2.9</v>
      </c>
      <c r="I138" s="849">
        <v>100154</v>
      </c>
      <c r="J138" s="849" t="s">
        <v>1314</v>
      </c>
      <c r="K138" s="850">
        <v>71.36</v>
      </c>
      <c r="L138" s="850">
        <v>71.36</v>
      </c>
      <c r="M138" s="850">
        <v>71.36</v>
      </c>
      <c r="N138" s="851">
        <v>15.62</v>
      </c>
      <c r="O138" s="850">
        <v>2.3287</v>
      </c>
      <c r="P138" s="850">
        <v>36.369999999999997</v>
      </c>
      <c r="Q138" s="852"/>
      <c r="R138" s="850">
        <v>36.369999999999997</v>
      </c>
      <c r="S138" s="850">
        <v>0</v>
      </c>
      <c r="T138" s="853" t="s">
        <v>3532</v>
      </c>
    </row>
    <row r="139" spans="1:20" s="848" customFormat="1" ht="69" x14ac:dyDescent="0.3">
      <c r="A139" s="848" t="s">
        <v>3412</v>
      </c>
      <c r="B139" s="848" t="s">
        <v>3683</v>
      </c>
      <c r="C139" s="848" t="s">
        <v>3684</v>
      </c>
      <c r="D139" s="849" t="s">
        <v>24</v>
      </c>
      <c r="E139" s="849">
        <v>29.4</v>
      </c>
      <c r="F139" s="849">
        <v>31.696999999999999</v>
      </c>
      <c r="G139" s="849">
        <v>168</v>
      </c>
      <c r="H139" s="849">
        <v>2.8</v>
      </c>
      <c r="I139" s="849">
        <v>100154</v>
      </c>
      <c r="J139" s="849" t="s">
        <v>1314</v>
      </c>
      <c r="K139" s="850">
        <v>85.77</v>
      </c>
      <c r="L139" s="850">
        <v>85.77</v>
      </c>
      <c r="M139" s="850">
        <v>85.77</v>
      </c>
      <c r="N139" s="851">
        <v>23.59</v>
      </c>
      <c r="O139" s="850">
        <v>2.3287</v>
      </c>
      <c r="P139" s="850">
        <v>54.93</v>
      </c>
      <c r="Q139" s="852"/>
      <c r="R139" s="850">
        <v>54.93</v>
      </c>
      <c r="S139" s="850">
        <v>0</v>
      </c>
      <c r="T139" s="853" t="s">
        <v>3532</v>
      </c>
    </row>
    <row r="140" spans="1:20" s="848" customFormat="1" ht="69" x14ac:dyDescent="0.3">
      <c r="A140" s="848" t="s">
        <v>3412</v>
      </c>
      <c r="B140" s="848" t="s">
        <v>3685</v>
      </c>
      <c r="C140" s="848" t="s">
        <v>3686</v>
      </c>
      <c r="D140" s="849" t="s">
        <v>24</v>
      </c>
      <c r="E140" s="849">
        <v>30</v>
      </c>
      <c r="F140" s="849">
        <v>31.125</v>
      </c>
      <c r="G140" s="849">
        <v>192</v>
      </c>
      <c r="H140" s="849">
        <v>2.5</v>
      </c>
      <c r="I140" s="849">
        <v>100154</v>
      </c>
      <c r="J140" s="849" t="s">
        <v>1314</v>
      </c>
      <c r="K140" s="850">
        <v>163.38999999999999</v>
      </c>
      <c r="L140" s="850">
        <v>163.38999999999999</v>
      </c>
      <c r="M140" s="850">
        <v>163.38999999999999</v>
      </c>
      <c r="N140" s="851">
        <v>45.1</v>
      </c>
      <c r="O140" s="850">
        <v>2.3287</v>
      </c>
      <c r="P140" s="850">
        <v>105.02</v>
      </c>
      <c r="Q140" s="852"/>
      <c r="R140" s="850">
        <v>105.02</v>
      </c>
      <c r="S140" s="850">
        <v>0</v>
      </c>
      <c r="T140" s="853" t="s">
        <v>3532</v>
      </c>
    </row>
    <row r="141" spans="1:20" s="848" customFormat="1" ht="69" x14ac:dyDescent="0.3">
      <c r="A141" s="848" t="s">
        <v>3412</v>
      </c>
      <c r="B141" s="848" t="s">
        <v>3687</v>
      </c>
      <c r="C141" s="848" t="s">
        <v>3688</v>
      </c>
      <c r="D141" s="849" t="s">
        <v>24</v>
      </c>
      <c r="E141" s="849">
        <v>30.07</v>
      </c>
      <c r="F141" s="849">
        <v>31.774000000000001</v>
      </c>
      <c r="G141" s="849">
        <v>283</v>
      </c>
      <c r="H141" s="849">
        <v>1.7</v>
      </c>
      <c r="I141" s="849">
        <v>100193</v>
      </c>
      <c r="J141" s="849" t="s">
        <v>1309</v>
      </c>
      <c r="K141" s="850">
        <v>71.2</v>
      </c>
      <c r="L141" s="850">
        <v>71.2</v>
      </c>
      <c r="M141" s="850">
        <v>71.2</v>
      </c>
      <c r="N141" s="851">
        <v>20.57</v>
      </c>
      <c r="O141" s="850">
        <v>1.3079000000000001</v>
      </c>
      <c r="P141" s="850">
        <v>26.9</v>
      </c>
      <c r="Q141" s="852"/>
      <c r="R141" s="850">
        <v>26.9</v>
      </c>
      <c r="S141" s="850">
        <v>0</v>
      </c>
      <c r="T141" s="853" t="s">
        <v>3532</v>
      </c>
    </row>
    <row r="142" spans="1:20" s="848" customFormat="1" ht="69" x14ac:dyDescent="0.3">
      <c r="A142" s="848" t="s">
        <v>3412</v>
      </c>
      <c r="B142" s="848" t="s">
        <v>3689</v>
      </c>
      <c r="C142" s="848" t="s">
        <v>3690</v>
      </c>
      <c r="D142" s="849" t="s">
        <v>24</v>
      </c>
      <c r="E142" s="849">
        <v>29.94</v>
      </c>
      <c r="F142" s="849">
        <v>31.861999999999998</v>
      </c>
      <c r="G142" s="849">
        <v>143</v>
      </c>
      <c r="H142" s="849">
        <v>3.35</v>
      </c>
      <c r="I142" s="849">
        <v>100154</v>
      </c>
      <c r="J142" s="849" t="s">
        <v>1314</v>
      </c>
      <c r="K142" s="850">
        <v>97.91</v>
      </c>
      <c r="L142" s="850">
        <v>97.91</v>
      </c>
      <c r="M142" s="850">
        <v>97.91</v>
      </c>
      <c r="N142" s="851">
        <v>25.97</v>
      </c>
      <c r="O142" s="850">
        <v>2.3287</v>
      </c>
      <c r="P142" s="850">
        <v>60.48</v>
      </c>
      <c r="Q142" s="852"/>
      <c r="R142" s="850">
        <v>60.48</v>
      </c>
      <c r="S142" s="850">
        <v>0</v>
      </c>
      <c r="T142" s="853" t="s">
        <v>3532</v>
      </c>
    </row>
    <row r="143" spans="1:20" s="848" customFormat="1" ht="69" x14ac:dyDescent="0.3">
      <c r="A143" s="848" t="s">
        <v>3412</v>
      </c>
      <c r="B143" s="848" t="s">
        <v>3691</v>
      </c>
      <c r="C143" s="848" t="s">
        <v>3692</v>
      </c>
      <c r="D143" s="849" t="s">
        <v>24</v>
      </c>
      <c r="E143" s="849">
        <v>29.93</v>
      </c>
      <c r="F143" s="849">
        <v>31.852</v>
      </c>
      <c r="G143" s="849">
        <v>133</v>
      </c>
      <c r="H143" s="849">
        <v>3.6</v>
      </c>
      <c r="I143" s="849">
        <v>100154</v>
      </c>
      <c r="J143" s="849" t="s">
        <v>1314</v>
      </c>
      <c r="K143" s="850">
        <v>91.3</v>
      </c>
      <c r="L143" s="850">
        <v>91.3</v>
      </c>
      <c r="M143" s="850">
        <v>91.3</v>
      </c>
      <c r="N143" s="851">
        <v>24.04</v>
      </c>
      <c r="O143" s="850">
        <v>2.3287</v>
      </c>
      <c r="P143" s="850">
        <v>55.98</v>
      </c>
      <c r="Q143" s="852"/>
      <c r="R143" s="850">
        <v>55.98</v>
      </c>
      <c r="S143" s="850">
        <v>0</v>
      </c>
      <c r="T143" s="853" t="s">
        <v>3532</v>
      </c>
    </row>
    <row r="144" spans="1:20" s="848" customFormat="1" ht="69" x14ac:dyDescent="0.3">
      <c r="A144" s="848" t="s">
        <v>3412</v>
      </c>
      <c r="B144" s="848" t="s">
        <v>3693</v>
      </c>
      <c r="C144" s="848" t="s">
        <v>3694</v>
      </c>
      <c r="D144" s="849" t="s">
        <v>24</v>
      </c>
      <c r="E144" s="849">
        <v>25.8</v>
      </c>
      <c r="F144" s="849">
        <v>27.221</v>
      </c>
      <c r="G144" s="849">
        <v>80</v>
      </c>
      <c r="H144" s="849">
        <v>5.1740000000000004</v>
      </c>
      <c r="I144" s="849">
        <v>110244</v>
      </c>
      <c r="J144" s="849" t="s">
        <v>2136</v>
      </c>
      <c r="K144" s="850">
        <v>51.94</v>
      </c>
      <c r="L144" s="850">
        <v>51.94</v>
      </c>
      <c r="M144" s="850">
        <v>51.94</v>
      </c>
      <c r="N144" s="851">
        <v>10</v>
      </c>
      <c r="O144" s="850">
        <v>1.6629</v>
      </c>
      <c r="P144" s="850">
        <v>16.63</v>
      </c>
      <c r="Q144" s="852"/>
      <c r="R144" s="850">
        <v>16.63</v>
      </c>
      <c r="S144" s="850">
        <v>0</v>
      </c>
      <c r="T144" s="853" t="s">
        <v>3418</v>
      </c>
    </row>
    <row r="145" spans="1:20" s="848" customFormat="1" ht="69" x14ac:dyDescent="0.3">
      <c r="A145" s="848" t="s">
        <v>3412</v>
      </c>
      <c r="B145" s="848" t="s">
        <v>3695</v>
      </c>
      <c r="C145" s="848" t="s">
        <v>3696</v>
      </c>
      <c r="D145" s="849" t="s">
        <v>24</v>
      </c>
      <c r="E145" s="849">
        <v>19.2</v>
      </c>
      <c r="F145" s="849">
        <v>21.347999999999999</v>
      </c>
      <c r="G145" s="849">
        <v>144</v>
      </c>
      <c r="H145" s="849">
        <v>2.141</v>
      </c>
      <c r="I145" s="849">
        <v>110244</v>
      </c>
      <c r="J145" s="849" t="s">
        <v>2136</v>
      </c>
      <c r="K145" s="850">
        <v>47.05</v>
      </c>
      <c r="L145" s="850">
        <v>47.05</v>
      </c>
      <c r="M145" s="850">
        <v>47.05</v>
      </c>
      <c r="N145" s="851">
        <v>9</v>
      </c>
      <c r="O145" s="850">
        <v>1.6629</v>
      </c>
      <c r="P145" s="850">
        <v>14.97</v>
      </c>
      <c r="Q145" s="852"/>
      <c r="R145" s="850">
        <v>14.97</v>
      </c>
      <c r="S145" s="850">
        <v>0</v>
      </c>
      <c r="T145" s="853" t="s">
        <v>3418</v>
      </c>
    </row>
    <row r="146" spans="1:20" s="848" customFormat="1" ht="69" x14ac:dyDescent="0.3">
      <c r="A146" s="848" t="s">
        <v>3412</v>
      </c>
      <c r="B146" s="848" t="s">
        <v>3697</v>
      </c>
      <c r="C146" s="848" t="s">
        <v>3698</v>
      </c>
      <c r="D146" s="849" t="s">
        <v>24</v>
      </c>
      <c r="E146" s="849">
        <v>19.7</v>
      </c>
      <c r="F146" s="849">
        <v>24.097999999999999</v>
      </c>
      <c r="G146" s="849">
        <v>108</v>
      </c>
      <c r="H146" s="849">
        <v>2.9260000000000002</v>
      </c>
      <c r="I146" s="849">
        <v>110244</v>
      </c>
      <c r="J146" s="849" t="s">
        <v>2136</v>
      </c>
      <c r="K146" s="850">
        <v>52.15</v>
      </c>
      <c r="L146" s="850">
        <v>52.15</v>
      </c>
      <c r="M146" s="850">
        <v>52.15</v>
      </c>
      <c r="N146" s="851">
        <v>10.125</v>
      </c>
      <c r="O146" s="850">
        <v>1.6629</v>
      </c>
      <c r="P146" s="850">
        <v>16.84</v>
      </c>
      <c r="Q146" s="852"/>
      <c r="R146" s="850">
        <v>16.84</v>
      </c>
      <c r="S146" s="850">
        <v>0</v>
      </c>
      <c r="T146" s="853" t="s">
        <v>3418</v>
      </c>
    </row>
    <row r="147" spans="1:20" s="848" customFormat="1" ht="69" x14ac:dyDescent="0.3">
      <c r="A147" s="848" t="s">
        <v>3412</v>
      </c>
      <c r="B147" s="848" t="s">
        <v>3699</v>
      </c>
      <c r="C147" s="848" t="s">
        <v>3700</v>
      </c>
      <c r="D147" s="849" t="s">
        <v>24</v>
      </c>
      <c r="E147" s="849">
        <v>20.2</v>
      </c>
      <c r="F147" s="849">
        <v>24.498999999999999</v>
      </c>
      <c r="G147" s="849">
        <v>108</v>
      </c>
      <c r="H147" s="849">
        <v>2.99</v>
      </c>
      <c r="I147" s="849">
        <v>110244</v>
      </c>
      <c r="J147" s="849" t="s">
        <v>2136</v>
      </c>
      <c r="K147" s="850">
        <v>42.03</v>
      </c>
      <c r="L147" s="850">
        <v>42.03</v>
      </c>
      <c r="M147" s="850">
        <v>42.03</v>
      </c>
      <c r="N147" s="851">
        <v>6.75</v>
      </c>
      <c r="O147" s="850">
        <v>1.6629</v>
      </c>
      <c r="P147" s="850">
        <v>11.22</v>
      </c>
      <c r="Q147" s="852"/>
      <c r="R147" s="850">
        <v>11.22</v>
      </c>
      <c r="S147" s="850">
        <v>0</v>
      </c>
      <c r="T147" s="853" t="s">
        <v>3418</v>
      </c>
    </row>
    <row r="148" spans="1:20" s="848" customFormat="1" ht="69" x14ac:dyDescent="0.3">
      <c r="A148" s="848" t="s">
        <v>3412</v>
      </c>
      <c r="B148" s="848" t="s">
        <v>3701</v>
      </c>
      <c r="C148" s="848" t="s">
        <v>3702</v>
      </c>
      <c r="D148" s="849" t="s">
        <v>24</v>
      </c>
      <c r="E148" s="849">
        <v>19.2</v>
      </c>
      <c r="F148" s="849">
        <v>23.599</v>
      </c>
      <c r="G148" s="849">
        <v>108</v>
      </c>
      <c r="H148" s="849">
        <v>2.8570000000000002</v>
      </c>
      <c r="I148" s="849">
        <v>110244</v>
      </c>
      <c r="J148" s="849" t="s">
        <v>2136</v>
      </c>
      <c r="K148" s="850">
        <v>43.42</v>
      </c>
      <c r="L148" s="850">
        <v>43.42</v>
      </c>
      <c r="M148" s="850">
        <v>43.42</v>
      </c>
      <c r="N148" s="851">
        <v>6.75</v>
      </c>
      <c r="O148" s="850">
        <v>1.6629</v>
      </c>
      <c r="P148" s="850">
        <v>11.22</v>
      </c>
      <c r="Q148" s="852"/>
      <c r="R148" s="850">
        <v>11.22</v>
      </c>
      <c r="S148" s="850">
        <v>0</v>
      </c>
      <c r="T148" s="853" t="s">
        <v>3418</v>
      </c>
    </row>
    <row r="149" spans="1:20" s="848" customFormat="1" ht="69" x14ac:dyDescent="0.3">
      <c r="A149" s="848" t="s">
        <v>3412</v>
      </c>
      <c r="B149" s="848" t="s">
        <v>3703</v>
      </c>
      <c r="C149" s="848" t="s">
        <v>3704</v>
      </c>
      <c r="D149" s="849" t="s">
        <v>24</v>
      </c>
      <c r="E149" s="849">
        <v>19.399999999999999</v>
      </c>
      <c r="F149" s="849">
        <v>23.734000000000002</v>
      </c>
      <c r="G149" s="849">
        <v>144</v>
      </c>
      <c r="H149" s="849">
        <v>2.16</v>
      </c>
      <c r="I149" s="849">
        <v>110244</v>
      </c>
      <c r="J149" s="849" t="s">
        <v>2136</v>
      </c>
      <c r="K149" s="850">
        <v>49</v>
      </c>
      <c r="L149" s="850">
        <v>49</v>
      </c>
      <c r="M149" s="850">
        <v>49</v>
      </c>
      <c r="N149" s="851">
        <v>9.2200000000000006</v>
      </c>
      <c r="O149" s="850">
        <v>1.6629</v>
      </c>
      <c r="P149" s="850">
        <v>15.33</v>
      </c>
      <c r="Q149" s="852"/>
      <c r="R149" s="850">
        <v>15.33</v>
      </c>
      <c r="S149" s="850">
        <v>0</v>
      </c>
      <c r="T149" s="853" t="s">
        <v>3418</v>
      </c>
    </row>
    <row r="150" spans="1:20" s="848" customFormat="1" ht="69" x14ac:dyDescent="0.3">
      <c r="A150" s="848" t="s">
        <v>3412</v>
      </c>
      <c r="B150" s="848" t="s">
        <v>3705</v>
      </c>
      <c r="C150" s="848" t="s">
        <v>3706</v>
      </c>
      <c r="D150" s="849" t="s">
        <v>24</v>
      </c>
      <c r="E150" s="849">
        <v>17.190000000000001</v>
      </c>
      <c r="F150" s="849">
        <v>20.957999999999998</v>
      </c>
      <c r="G150" s="849">
        <v>72</v>
      </c>
      <c r="H150" s="849">
        <v>3.82</v>
      </c>
      <c r="I150" s="849">
        <v>110244</v>
      </c>
      <c r="J150" s="849" t="s">
        <v>2136</v>
      </c>
      <c r="K150" s="850">
        <v>36.03</v>
      </c>
      <c r="L150" s="850">
        <v>36.03</v>
      </c>
      <c r="M150" s="850">
        <v>36.03</v>
      </c>
      <c r="N150" s="851">
        <v>3.4649999999999999</v>
      </c>
      <c r="O150" s="850">
        <v>1.6629</v>
      </c>
      <c r="P150" s="850">
        <v>5.76</v>
      </c>
      <c r="Q150" s="852"/>
      <c r="R150" s="850">
        <v>5.76</v>
      </c>
      <c r="S150" s="850">
        <v>0</v>
      </c>
      <c r="T150" s="853" t="s">
        <v>3418</v>
      </c>
    </row>
    <row r="151" spans="1:20" s="848" customFormat="1" ht="69" x14ac:dyDescent="0.3">
      <c r="A151" s="848" t="s">
        <v>3412</v>
      </c>
      <c r="B151" s="848" t="s">
        <v>3707</v>
      </c>
      <c r="C151" s="848" t="s">
        <v>3708</v>
      </c>
      <c r="D151" s="849" t="s">
        <v>24</v>
      </c>
      <c r="E151" s="849">
        <v>11.3</v>
      </c>
      <c r="F151" s="849">
        <v>12.351000000000001</v>
      </c>
      <c r="G151" s="849">
        <v>72</v>
      </c>
      <c r="H151" s="849">
        <v>2.5099999999999998</v>
      </c>
      <c r="I151" s="849">
        <v>110244</v>
      </c>
      <c r="J151" s="849" t="s">
        <v>2136</v>
      </c>
      <c r="K151" s="850">
        <v>27.38</v>
      </c>
      <c r="L151" s="850">
        <v>27.38</v>
      </c>
      <c r="M151" s="850">
        <v>27.38</v>
      </c>
      <c r="N151" s="851">
        <v>2.9249999999999998</v>
      </c>
      <c r="O151" s="850">
        <v>1.6629</v>
      </c>
      <c r="P151" s="850">
        <v>4.8600000000000003</v>
      </c>
      <c r="Q151" s="852"/>
      <c r="R151" s="850">
        <v>4.8600000000000003</v>
      </c>
      <c r="S151" s="850">
        <v>0</v>
      </c>
      <c r="T151" s="853" t="s">
        <v>3418</v>
      </c>
    </row>
    <row r="152" spans="1:20" s="848" customFormat="1" ht="69" x14ac:dyDescent="0.3">
      <c r="A152" s="848" t="s">
        <v>3412</v>
      </c>
      <c r="B152" s="848" t="s">
        <v>3709</v>
      </c>
      <c r="C152" s="848" t="s">
        <v>3710</v>
      </c>
      <c r="D152" s="849" t="s">
        <v>24</v>
      </c>
      <c r="E152" s="849">
        <v>13.9</v>
      </c>
      <c r="F152" s="849">
        <v>17.119</v>
      </c>
      <c r="G152" s="849">
        <v>144</v>
      </c>
      <c r="H152" s="849">
        <v>1.5429999999999999</v>
      </c>
      <c r="I152" s="849">
        <v>110244</v>
      </c>
      <c r="J152" s="849" t="s">
        <v>2136</v>
      </c>
      <c r="K152" s="850">
        <v>31.75</v>
      </c>
      <c r="L152" s="850">
        <v>31.75</v>
      </c>
      <c r="M152" s="850">
        <v>31.75</v>
      </c>
      <c r="N152" s="851">
        <v>3.5009999999999999</v>
      </c>
      <c r="O152" s="850">
        <v>1.6629</v>
      </c>
      <c r="P152" s="850">
        <v>5.82</v>
      </c>
      <c r="Q152" s="852"/>
      <c r="R152" s="850">
        <v>5.82</v>
      </c>
      <c r="S152" s="850">
        <v>0</v>
      </c>
      <c r="T152" s="853" t="s">
        <v>3418</v>
      </c>
    </row>
    <row r="153" spans="1:20" s="848" customFormat="1" ht="69" x14ac:dyDescent="0.3">
      <c r="A153" s="848" t="s">
        <v>3412</v>
      </c>
      <c r="B153" s="848" t="s">
        <v>3711</v>
      </c>
      <c r="C153" s="848" t="s">
        <v>3712</v>
      </c>
      <c r="D153" s="849" t="s">
        <v>24</v>
      </c>
      <c r="E153" s="849">
        <v>13.6</v>
      </c>
      <c r="F153" s="849">
        <v>16.919</v>
      </c>
      <c r="G153" s="849">
        <v>144</v>
      </c>
      <c r="H153" s="849">
        <v>1.5169999999999999</v>
      </c>
      <c r="I153" s="849">
        <v>110244</v>
      </c>
      <c r="J153" s="849" t="s">
        <v>2136</v>
      </c>
      <c r="K153" s="850">
        <v>28.41</v>
      </c>
      <c r="L153" s="850">
        <v>28.41</v>
      </c>
      <c r="M153" s="850">
        <v>28.41</v>
      </c>
      <c r="N153" s="851">
        <v>4.5</v>
      </c>
      <c r="O153" s="850">
        <v>1.6629</v>
      </c>
      <c r="P153" s="850">
        <v>7.48</v>
      </c>
      <c r="Q153" s="852"/>
      <c r="R153" s="850">
        <v>7.48</v>
      </c>
      <c r="S153" s="850">
        <v>0</v>
      </c>
      <c r="T153" s="853" t="s">
        <v>3418</v>
      </c>
    </row>
    <row r="154" spans="1:20" s="848" customFormat="1" ht="69" x14ac:dyDescent="0.3">
      <c r="A154" s="848" t="s">
        <v>3412</v>
      </c>
      <c r="B154" s="848" t="s">
        <v>3713</v>
      </c>
      <c r="C154" s="848" t="s">
        <v>3714</v>
      </c>
      <c r="D154" s="849" t="s">
        <v>24</v>
      </c>
      <c r="E154" s="849">
        <v>30.9</v>
      </c>
      <c r="F154" s="849">
        <v>33.469000000000001</v>
      </c>
      <c r="G154" s="849">
        <v>110</v>
      </c>
      <c r="H154" s="849">
        <v>4.5</v>
      </c>
      <c r="I154" s="849" t="s">
        <v>3448</v>
      </c>
      <c r="J154" s="849" t="s">
        <v>3449</v>
      </c>
      <c r="K154" s="850">
        <v>100.01</v>
      </c>
      <c r="L154" s="850">
        <v>100.01</v>
      </c>
      <c r="M154" s="850">
        <v>100.01</v>
      </c>
      <c r="N154" s="851">
        <v>33.74</v>
      </c>
      <c r="O154" s="850">
        <v>0.94340000000000002</v>
      </c>
      <c r="P154" s="850">
        <v>31.83</v>
      </c>
      <c r="Q154" s="852"/>
      <c r="R154" s="850">
        <v>31.83</v>
      </c>
      <c r="S154" s="850">
        <v>0</v>
      </c>
      <c r="T154" s="853" t="s">
        <v>3418</v>
      </c>
    </row>
    <row r="155" spans="1:20" s="848" customFormat="1" ht="69" x14ac:dyDescent="0.3">
      <c r="A155" s="848" t="s">
        <v>3412</v>
      </c>
      <c r="B155" s="848" t="s">
        <v>3715</v>
      </c>
      <c r="C155" s="848" t="s">
        <v>3716</v>
      </c>
      <c r="D155" s="849" t="s">
        <v>24</v>
      </c>
      <c r="E155" s="849">
        <v>10.8</v>
      </c>
      <c r="F155" s="849">
        <v>14.374000000000001</v>
      </c>
      <c r="G155" s="849">
        <v>72</v>
      </c>
      <c r="H155" s="849">
        <v>2.4</v>
      </c>
      <c r="I155" s="849">
        <v>110244</v>
      </c>
      <c r="J155" s="849" t="s">
        <v>2136</v>
      </c>
      <c r="K155" s="850">
        <v>24.11</v>
      </c>
      <c r="L155" s="850">
        <v>24.11</v>
      </c>
      <c r="M155" s="850">
        <v>24.11</v>
      </c>
      <c r="N155" s="851">
        <v>2.25</v>
      </c>
      <c r="O155" s="850">
        <v>1.6629</v>
      </c>
      <c r="P155" s="850">
        <v>3.74</v>
      </c>
      <c r="Q155" s="852"/>
      <c r="R155" s="850">
        <v>3.74</v>
      </c>
      <c r="S155" s="850">
        <v>0</v>
      </c>
      <c r="T155" s="853" t="s">
        <v>3418</v>
      </c>
    </row>
    <row r="156" spans="1:20" s="848" customFormat="1" ht="69" x14ac:dyDescent="0.3">
      <c r="A156" s="848" t="s">
        <v>3412</v>
      </c>
      <c r="B156" s="848" t="s">
        <v>3717</v>
      </c>
      <c r="C156" s="848" t="s">
        <v>3718</v>
      </c>
      <c r="D156" s="849" t="s">
        <v>24</v>
      </c>
      <c r="E156" s="849">
        <v>31.5</v>
      </c>
      <c r="F156" s="849">
        <v>33.473999999999997</v>
      </c>
      <c r="G156" s="849">
        <v>168</v>
      </c>
      <c r="H156" s="849">
        <v>3</v>
      </c>
      <c r="I156" s="849">
        <v>100154</v>
      </c>
      <c r="J156" s="849" t="s">
        <v>1314</v>
      </c>
      <c r="K156" s="850">
        <v>128.44999999999999</v>
      </c>
      <c r="L156" s="850">
        <v>128.44999999999999</v>
      </c>
      <c r="M156" s="850">
        <v>128.44999999999999</v>
      </c>
      <c r="N156" s="851">
        <v>44.05</v>
      </c>
      <c r="O156" s="850">
        <v>2.3287</v>
      </c>
      <c r="P156" s="850">
        <v>102.58</v>
      </c>
      <c r="Q156" s="852"/>
      <c r="R156" s="850">
        <v>102.58</v>
      </c>
      <c r="S156" s="850">
        <v>0</v>
      </c>
      <c r="T156" s="853" t="s">
        <v>3532</v>
      </c>
    </row>
    <row r="157" spans="1:20" s="848" customFormat="1" ht="69" x14ac:dyDescent="0.3">
      <c r="A157" s="848" t="s">
        <v>3412</v>
      </c>
      <c r="B157" s="848" t="s">
        <v>3719</v>
      </c>
      <c r="C157" s="848" t="s">
        <v>3720</v>
      </c>
      <c r="D157" s="849" t="s">
        <v>24</v>
      </c>
      <c r="E157" s="849">
        <v>31.5</v>
      </c>
      <c r="F157" s="849">
        <v>33.494</v>
      </c>
      <c r="G157" s="849">
        <v>210</v>
      </c>
      <c r="H157" s="849">
        <v>2.4</v>
      </c>
      <c r="I157" s="849">
        <v>100154</v>
      </c>
      <c r="J157" s="849" t="s">
        <v>1314</v>
      </c>
      <c r="K157" s="850">
        <v>99.14</v>
      </c>
      <c r="L157" s="850">
        <v>99.14</v>
      </c>
      <c r="M157" s="850">
        <v>99.14</v>
      </c>
      <c r="N157" s="851">
        <v>28.64</v>
      </c>
      <c r="O157" s="850">
        <v>2.3287</v>
      </c>
      <c r="P157" s="850">
        <v>66.69</v>
      </c>
      <c r="Q157" s="852"/>
      <c r="R157" s="850">
        <v>66.69</v>
      </c>
      <c r="S157" s="850">
        <v>0</v>
      </c>
      <c r="T157" s="853" t="s">
        <v>3532</v>
      </c>
    </row>
    <row r="158" spans="1:20" s="848" customFormat="1" ht="69" x14ac:dyDescent="0.3">
      <c r="A158" s="848" t="s">
        <v>3412</v>
      </c>
      <c r="B158" s="848" t="s">
        <v>3721</v>
      </c>
      <c r="C158" s="848" t="s">
        <v>3722</v>
      </c>
      <c r="D158" s="849" t="s">
        <v>24</v>
      </c>
      <c r="E158" s="849">
        <v>31.5</v>
      </c>
      <c r="F158" s="849">
        <v>32.816000000000003</v>
      </c>
      <c r="G158" s="849">
        <v>168</v>
      </c>
      <c r="H158" s="849">
        <v>3</v>
      </c>
      <c r="I158" s="849">
        <v>100154</v>
      </c>
      <c r="J158" s="849" t="s">
        <v>1314</v>
      </c>
      <c r="K158" s="850">
        <v>97.12</v>
      </c>
      <c r="L158" s="850">
        <v>97.12</v>
      </c>
      <c r="M158" s="850">
        <v>97.12</v>
      </c>
      <c r="N158" s="851">
        <v>28.72</v>
      </c>
      <c r="O158" s="850">
        <v>2.3287</v>
      </c>
      <c r="P158" s="850">
        <v>66.88</v>
      </c>
      <c r="Q158" s="852"/>
      <c r="R158" s="850">
        <v>66.88</v>
      </c>
      <c r="S158" s="850">
        <v>0</v>
      </c>
      <c r="T158" s="853" t="s">
        <v>3532</v>
      </c>
    </row>
    <row r="159" spans="1:20" s="848" customFormat="1" ht="69" x14ac:dyDescent="0.3">
      <c r="A159" s="848" t="s">
        <v>3412</v>
      </c>
      <c r="B159" s="848" t="s">
        <v>3723</v>
      </c>
      <c r="C159" s="848" t="s">
        <v>3724</v>
      </c>
      <c r="D159" s="849" t="s">
        <v>24</v>
      </c>
      <c r="E159" s="849">
        <v>40</v>
      </c>
      <c r="F159" s="849">
        <v>41.73</v>
      </c>
      <c r="G159" s="849">
        <v>267</v>
      </c>
      <c r="H159" s="849">
        <v>2.4</v>
      </c>
      <c r="I159" s="849">
        <v>100154</v>
      </c>
      <c r="J159" s="849" t="s">
        <v>1314</v>
      </c>
      <c r="K159" s="850">
        <v>115.14</v>
      </c>
      <c r="L159" s="850">
        <v>115.14</v>
      </c>
      <c r="M159" s="850">
        <v>115.14</v>
      </c>
      <c r="N159" s="851">
        <v>32.28</v>
      </c>
      <c r="O159" s="850">
        <v>2.3287</v>
      </c>
      <c r="P159" s="850">
        <v>75.17</v>
      </c>
      <c r="Q159" s="852"/>
      <c r="R159" s="850">
        <v>75.17</v>
      </c>
      <c r="S159" s="850">
        <v>0</v>
      </c>
      <c r="T159" s="853" t="s">
        <v>3532</v>
      </c>
    </row>
    <row r="160" spans="1:20" s="848" customFormat="1" ht="69" x14ac:dyDescent="0.3">
      <c r="A160" s="848" t="s">
        <v>3412</v>
      </c>
      <c r="B160" s="848" t="s">
        <v>3725</v>
      </c>
      <c r="C160" s="848" t="s">
        <v>3726</v>
      </c>
      <c r="D160" s="849" t="s">
        <v>24</v>
      </c>
      <c r="E160" s="849">
        <v>39.380000000000003</v>
      </c>
      <c r="F160" s="849">
        <v>41.253999999999998</v>
      </c>
      <c r="G160" s="849">
        <v>210</v>
      </c>
      <c r="H160" s="849">
        <v>3</v>
      </c>
      <c r="I160" s="849">
        <v>100154</v>
      </c>
      <c r="J160" s="849" t="s">
        <v>1314</v>
      </c>
      <c r="K160" s="850">
        <v>107.24</v>
      </c>
      <c r="L160" s="850">
        <v>107.24</v>
      </c>
      <c r="M160" s="850">
        <v>107.24</v>
      </c>
      <c r="N160" s="851">
        <v>29.5</v>
      </c>
      <c r="O160" s="850">
        <v>2.3287</v>
      </c>
      <c r="P160" s="850">
        <v>68.7</v>
      </c>
      <c r="Q160" s="852"/>
      <c r="R160" s="850">
        <v>68.7</v>
      </c>
      <c r="S160" s="850">
        <v>0</v>
      </c>
      <c r="T160" s="853" t="s">
        <v>3532</v>
      </c>
    </row>
    <row r="161" spans="1:20" s="848" customFormat="1" ht="69" x14ac:dyDescent="0.3">
      <c r="A161" s="848" t="s">
        <v>3412</v>
      </c>
      <c r="B161" s="848" t="s">
        <v>3628</v>
      </c>
      <c r="C161" s="848" t="s">
        <v>3727</v>
      </c>
      <c r="D161" s="849" t="s">
        <v>24</v>
      </c>
      <c r="E161" s="849">
        <v>18.75</v>
      </c>
      <c r="F161" s="849">
        <v>20.207999999999998</v>
      </c>
      <c r="G161" s="849">
        <v>250</v>
      </c>
      <c r="H161" s="849">
        <v>1.2</v>
      </c>
      <c r="I161" s="849">
        <v>100193</v>
      </c>
      <c r="J161" s="849" t="s">
        <v>1309</v>
      </c>
      <c r="K161" s="850">
        <v>47.01</v>
      </c>
      <c r="L161" s="850">
        <v>47.01</v>
      </c>
      <c r="M161" s="850">
        <v>47.01</v>
      </c>
      <c r="N161" s="851">
        <v>22.28</v>
      </c>
      <c r="O161" s="850">
        <v>1.3079000000000001</v>
      </c>
      <c r="P161" s="850">
        <v>29.14</v>
      </c>
      <c r="Q161" s="852"/>
      <c r="R161" s="850">
        <v>29.14</v>
      </c>
      <c r="S161" s="850">
        <v>0</v>
      </c>
      <c r="T161" s="853" t="s">
        <v>3532</v>
      </c>
    </row>
    <row r="162" spans="1:20" s="848" customFormat="1" ht="69" x14ac:dyDescent="0.3">
      <c r="A162" s="848" t="s">
        <v>3412</v>
      </c>
      <c r="B162" s="848" t="s">
        <v>3728</v>
      </c>
      <c r="C162" s="848" t="s">
        <v>3729</v>
      </c>
      <c r="D162" s="849" t="s">
        <v>24</v>
      </c>
      <c r="E162" s="849">
        <v>18.75</v>
      </c>
      <c r="F162" s="849">
        <v>18.829000000000001</v>
      </c>
      <c r="G162" s="849">
        <v>250</v>
      </c>
      <c r="H162" s="849">
        <v>1.2</v>
      </c>
      <c r="I162" s="849">
        <v>100154</v>
      </c>
      <c r="J162" s="849" t="s">
        <v>1314</v>
      </c>
      <c r="K162" s="850">
        <v>79.14</v>
      </c>
      <c r="L162" s="850">
        <v>79.14</v>
      </c>
      <c r="M162" s="850">
        <v>79.14</v>
      </c>
      <c r="N162" s="851">
        <v>23.68</v>
      </c>
      <c r="O162" s="850">
        <v>2.3287</v>
      </c>
      <c r="P162" s="850">
        <v>55.14</v>
      </c>
      <c r="Q162" s="852"/>
      <c r="R162" s="850">
        <v>55.14</v>
      </c>
      <c r="S162" s="850">
        <v>0</v>
      </c>
      <c r="T162" s="853" t="s">
        <v>3532</v>
      </c>
    </row>
    <row r="163" spans="1:20" s="848" customFormat="1" ht="69" x14ac:dyDescent="0.3">
      <c r="A163" s="848" t="s">
        <v>3412</v>
      </c>
      <c r="B163" s="848" t="s">
        <v>3730</v>
      </c>
      <c r="C163" s="848" t="s">
        <v>3731</v>
      </c>
      <c r="D163" s="849" t="s">
        <v>24</v>
      </c>
      <c r="E163" s="849">
        <v>18.75</v>
      </c>
      <c r="F163" s="849">
        <v>19.667999999999999</v>
      </c>
      <c r="G163" s="849">
        <v>100</v>
      </c>
      <c r="H163" s="849">
        <v>3</v>
      </c>
      <c r="I163" s="849">
        <v>100154</v>
      </c>
      <c r="J163" s="849" t="s">
        <v>1314</v>
      </c>
      <c r="K163" s="850">
        <v>66.709999999999994</v>
      </c>
      <c r="L163" s="850">
        <v>66.709999999999994</v>
      </c>
      <c r="M163" s="850">
        <v>66.709999999999994</v>
      </c>
      <c r="N163" s="851">
        <v>21.24</v>
      </c>
      <c r="O163" s="850">
        <v>2.3287</v>
      </c>
      <c r="P163" s="850">
        <v>49.46</v>
      </c>
      <c r="Q163" s="852"/>
      <c r="R163" s="850">
        <v>49.46</v>
      </c>
      <c r="S163" s="850">
        <v>0</v>
      </c>
      <c r="T163" s="853" t="s">
        <v>3532</v>
      </c>
    </row>
    <row r="164" spans="1:20" s="848" customFormat="1" ht="69" x14ac:dyDescent="0.3">
      <c r="A164" s="848" t="s">
        <v>3412</v>
      </c>
      <c r="B164" s="848" t="s">
        <v>3732</v>
      </c>
      <c r="C164" s="848" t="s">
        <v>3733</v>
      </c>
      <c r="D164" s="849" t="s">
        <v>24</v>
      </c>
      <c r="E164" s="849">
        <v>40</v>
      </c>
      <c r="F164" s="849">
        <v>41.5</v>
      </c>
      <c r="G164" s="849">
        <v>256</v>
      </c>
      <c r="H164" s="849">
        <v>2.5</v>
      </c>
      <c r="I164" s="849">
        <v>100154</v>
      </c>
      <c r="J164" s="849" t="s">
        <v>1314</v>
      </c>
      <c r="K164" s="850">
        <v>113.09</v>
      </c>
      <c r="L164" s="850">
        <v>113.09</v>
      </c>
      <c r="M164" s="850">
        <v>113.09</v>
      </c>
      <c r="N164" s="851">
        <v>32.43</v>
      </c>
      <c r="O164" s="850">
        <v>2.3287</v>
      </c>
      <c r="P164" s="850">
        <v>75.52</v>
      </c>
      <c r="Q164" s="852"/>
      <c r="R164" s="850">
        <v>75.52</v>
      </c>
      <c r="S164" s="850">
        <v>0</v>
      </c>
      <c r="T164" s="853" t="s">
        <v>3532</v>
      </c>
    </row>
    <row r="165" spans="1:20" s="848" customFormat="1" ht="69" x14ac:dyDescent="0.3">
      <c r="A165" s="848" t="s">
        <v>3412</v>
      </c>
      <c r="B165" s="848" t="s">
        <v>3734</v>
      </c>
      <c r="C165" s="848" t="s">
        <v>3735</v>
      </c>
      <c r="D165" s="849" t="s">
        <v>24</v>
      </c>
      <c r="E165" s="849">
        <v>30</v>
      </c>
      <c r="F165" s="849">
        <v>32.780999999999999</v>
      </c>
      <c r="G165" s="849">
        <v>82</v>
      </c>
      <c r="H165" s="849" t="s">
        <v>3736</v>
      </c>
      <c r="I165" s="849" t="s">
        <v>3448</v>
      </c>
      <c r="J165" s="849" t="s">
        <v>3449</v>
      </c>
      <c r="K165" s="850">
        <v>98.11</v>
      </c>
      <c r="L165" s="850">
        <v>98.11</v>
      </c>
      <c r="M165" s="850">
        <v>98.11</v>
      </c>
      <c r="N165" s="851">
        <v>26.39</v>
      </c>
      <c r="O165" s="850">
        <v>0.94340000000000002</v>
      </c>
      <c r="P165" s="850">
        <v>24.9</v>
      </c>
      <c r="Q165" s="852"/>
      <c r="R165" s="850">
        <v>24.9</v>
      </c>
      <c r="S165" s="850">
        <v>0</v>
      </c>
      <c r="T165" s="853" t="s">
        <v>3418</v>
      </c>
    </row>
    <row r="166" spans="1:20" s="848" customFormat="1" ht="69" x14ac:dyDescent="0.3">
      <c r="A166" s="848" t="s">
        <v>3412</v>
      </c>
      <c r="B166" s="848" t="s">
        <v>3737</v>
      </c>
      <c r="C166" s="848" t="s">
        <v>3738</v>
      </c>
      <c r="D166" s="849" t="s">
        <v>24</v>
      </c>
      <c r="E166" s="849">
        <v>30</v>
      </c>
      <c r="F166" s="849">
        <v>31.11</v>
      </c>
      <c r="G166" s="849">
        <v>190</v>
      </c>
      <c r="H166" s="849">
        <v>2.52</v>
      </c>
      <c r="I166" s="849">
        <v>100103</v>
      </c>
      <c r="J166" s="849" t="s">
        <v>3421</v>
      </c>
      <c r="K166" s="850">
        <v>125.16</v>
      </c>
      <c r="L166" s="850">
        <v>125.16</v>
      </c>
      <c r="M166" s="850">
        <v>125.16</v>
      </c>
      <c r="N166" s="851">
        <v>39.96</v>
      </c>
      <c r="O166" s="850">
        <v>0.94340000000000002</v>
      </c>
      <c r="P166" s="850">
        <v>37.700000000000003</v>
      </c>
      <c r="Q166" s="852"/>
      <c r="R166" s="850">
        <v>37.700000000000003</v>
      </c>
      <c r="S166" s="850">
        <v>0</v>
      </c>
      <c r="T166" s="853" t="s">
        <v>3418</v>
      </c>
    </row>
    <row r="167" spans="1:20" s="848" customFormat="1" ht="69" x14ac:dyDescent="0.3">
      <c r="A167" s="848" t="s">
        <v>3412</v>
      </c>
      <c r="B167" s="848" t="s">
        <v>3739</v>
      </c>
      <c r="C167" s="848" t="s">
        <v>3740</v>
      </c>
      <c r="D167" s="849" t="s">
        <v>24</v>
      </c>
      <c r="E167" s="849">
        <v>21.88</v>
      </c>
      <c r="F167" s="849">
        <v>23.632999999999999</v>
      </c>
      <c r="G167" s="849">
        <v>100</v>
      </c>
      <c r="H167" s="849">
        <v>3.5</v>
      </c>
      <c r="I167" s="849">
        <v>100103</v>
      </c>
      <c r="J167" s="849" t="s">
        <v>3421</v>
      </c>
      <c r="K167" s="850">
        <v>49.6</v>
      </c>
      <c r="L167" s="850">
        <v>49.6</v>
      </c>
      <c r="M167" s="850">
        <v>49.6</v>
      </c>
      <c r="N167" s="851">
        <v>6.62</v>
      </c>
      <c r="O167" s="850">
        <v>0.94340000000000002</v>
      </c>
      <c r="P167" s="850">
        <v>6.25</v>
      </c>
      <c r="Q167" s="852"/>
      <c r="R167" s="850">
        <v>6.25</v>
      </c>
      <c r="S167" s="850">
        <v>0</v>
      </c>
      <c r="T167" s="853" t="s">
        <v>3418</v>
      </c>
    </row>
    <row r="168" spans="1:20" s="848" customFormat="1" ht="69" x14ac:dyDescent="0.3">
      <c r="A168" s="848" t="s">
        <v>3412</v>
      </c>
      <c r="B168" s="848" t="s">
        <v>3741</v>
      </c>
      <c r="C168" s="848" t="s">
        <v>3742</v>
      </c>
      <c r="D168" s="849" t="s">
        <v>24</v>
      </c>
      <c r="E168" s="849">
        <v>30.1</v>
      </c>
      <c r="F168" s="849">
        <v>31.582999999999998</v>
      </c>
      <c r="G168" s="849">
        <v>112</v>
      </c>
      <c r="H168" s="849">
        <v>4.3</v>
      </c>
      <c r="I168" s="849" t="s">
        <v>3448</v>
      </c>
      <c r="J168" s="849" t="s">
        <v>3449</v>
      </c>
      <c r="K168" s="850">
        <v>102.09</v>
      </c>
      <c r="L168" s="850">
        <v>102.09</v>
      </c>
      <c r="M168" s="850">
        <v>102.09</v>
      </c>
      <c r="N168" s="851">
        <v>32.229999999999997</v>
      </c>
      <c r="O168" s="850">
        <v>0.94340000000000002</v>
      </c>
      <c r="P168" s="850">
        <v>30.41</v>
      </c>
      <c r="Q168" s="852"/>
      <c r="R168" s="850">
        <v>30.41</v>
      </c>
      <c r="S168" s="850">
        <v>0</v>
      </c>
      <c r="T168" s="853" t="s">
        <v>3418</v>
      </c>
    </row>
    <row r="169" spans="1:20" s="848" customFormat="1" ht="69" x14ac:dyDescent="0.3">
      <c r="A169" s="848" t="s">
        <v>3412</v>
      </c>
      <c r="B169" s="848" t="s">
        <v>3743</v>
      </c>
      <c r="C169" s="848" t="s">
        <v>3744</v>
      </c>
      <c r="D169" s="849" t="s">
        <v>24</v>
      </c>
      <c r="E169" s="849">
        <v>30</v>
      </c>
      <c r="F169" s="849">
        <v>32.569000000000003</v>
      </c>
      <c r="G169" s="849">
        <v>138</v>
      </c>
      <c r="H169" s="849">
        <v>3.42</v>
      </c>
      <c r="I169" s="849" t="s">
        <v>3448</v>
      </c>
      <c r="J169" s="849" t="s">
        <v>3449</v>
      </c>
      <c r="K169" s="850">
        <v>115.95</v>
      </c>
      <c r="L169" s="850">
        <v>115.95</v>
      </c>
      <c r="M169" s="850">
        <v>115.95</v>
      </c>
      <c r="N169" s="851">
        <v>32.28</v>
      </c>
      <c r="O169" s="850">
        <v>0.94340000000000002</v>
      </c>
      <c r="P169" s="850">
        <v>30.45</v>
      </c>
      <c r="Q169" s="852"/>
      <c r="R169" s="850">
        <v>30.45</v>
      </c>
      <c r="S169" s="850">
        <v>0</v>
      </c>
      <c r="T169" s="853" t="s">
        <v>3418</v>
      </c>
    </row>
    <row r="170" spans="1:20" s="848" customFormat="1" ht="69" x14ac:dyDescent="0.3">
      <c r="A170" s="848" t="s">
        <v>3412</v>
      </c>
      <c r="B170" s="848" t="s">
        <v>3745</v>
      </c>
      <c r="C170" s="848" t="s">
        <v>3746</v>
      </c>
      <c r="D170" s="849" t="s">
        <v>24</v>
      </c>
      <c r="E170" s="849">
        <v>30.6</v>
      </c>
      <c r="F170" s="849">
        <v>32.130000000000003</v>
      </c>
      <c r="G170" s="849">
        <v>109</v>
      </c>
      <c r="H170" s="849">
        <v>4.6500000000000004</v>
      </c>
      <c r="I170" s="849" t="s">
        <v>3448</v>
      </c>
      <c r="J170" s="849" t="s">
        <v>3449</v>
      </c>
      <c r="K170" s="850">
        <v>97.66</v>
      </c>
      <c r="L170" s="850">
        <v>97.66</v>
      </c>
      <c r="M170" s="850">
        <v>97.66</v>
      </c>
      <c r="N170" s="851">
        <v>26.65</v>
      </c>
      <c r="O170" s="850">
        <v>0.94340000000000002</v>
      </c>
      <c r="P170" s="850">
        <v>25.14</v>
      </c>
      <c r="Q170" s="852"/>
      <c r="R170" s="850">
        <v>25.14</v>
      </c>
      <c r="S170" s="850">
        <v>0</v>
      </c>
      <c r="T170" s="853" t="s">
        <v>3418</v>
      </c>
    </row>
    <row r="171" spans="1:20" s="848" customFormat="1" ht="69" x14ac:dyDescent="0.3">
      <c r="A171" s="848" t="s">
        <v>3412</v>
      </c>
      <c r="B171" s="848" t="s">
        <v>3747</v>
      </c>
      <c r="C171" s="848" t="s">
        <v>3748</v>
      </c>
      <c r="D171" s="849" t="s">
        <v>24</v>
      </c>
      <c r="E171" s="849">
        <v>12</v>
      </c>
      <c r="F171" s="849">
        <v>12.88</v>
      </c>
      <c r="G171" s="849">
        <v>48</v>
      </c>
      <c r="H171" s="849">
        <v>4</v>
      </c>
      <c r="I171" s="849" t="s">
        <v>3416</v>
      </c>
      <c r="J171" s="849" t="s">
        <v>3417</v>
      </c>
      <c r="K171" s="850">
        <v>25.23</v>
      </c>
      <c r="L171" s="850">
        <v>25.23</v>
      </c>
      <c r="M171" s="850">
        <v>25.23</v>
      </c>
      <c r="N171" s="851">
        <v>7.41</v>
      </c>
      <c r="O171" s="850">
        <v>0.94340000000000002</v>
      </c>
      <c r="P171" s="850">
        <v>6.99</v>
      </c>
      <c r="Q171" s="852"/>
      <c r="R171" s="850">
        <v>6.99</v>
      </c>
      <c r="S171" s="850">
        <v>0</v>
      </c>
      <c r="T171" s="853" t="s">
        <v>3418</v>
      </c>
    </row>
    <row r="172" spans="1:20" s="848" customFormat="1" ht="69" x14ac:dyDescent="0.3">
      <c r="A172" s="848" t="s">
        <v>3412</v>
      </c>
      <c r="B172" s="848" t="s">
        <v>3749</v>
      </c>
      <c r="C172" s="848" t="s">
        <v>3750</v>
      </c>
      <c r="D172" s="849" t="s">
        <v>24</v>
      </c>
      <c r="E172" s="849">
        <v>29.99</v>
      </c>
      <c r="F172" s="849">
        <v>32.31</v>
      </c>
      <c r="G172" s="849">
        <v>170</v>
      </c>
      <c r="H172" s="849">
        <v>2.8</v>
      </c>
      <c r="I172" s="849">
        <v>100154</v>
      </c>
      <c r="J172" s="849" t="s">
        <v>1314</v>
      </c>
      <c r="K172" s="850">
        <v>94.66</v>
      </c>
      <c r="L172" s="850">
        <v>94.66</v>
      </c>
      <c r="M172" s="850">
        <v>94.66</v>
      </c>
      <c r="N172" s="851">
        <v>25.18</v>
      </c>
      <c r="O172" s="850">
        <v>2.3287</v>
      </c>
      <c r="P172" s="850">
        <v>58.64</v>
      </c>
      <c r="Q172" s="852"/>
      <c r="R172" s="850">
        <v>58.64</v>
      </c>
      <c r="S172" s="850">
        <v>0</v>
      </c>
      <c r="T172" s="853" t="s">
        <v>3532</v>
      </c>
    </row>
    <row r="173" spans="1:20" s="848" customFormat="1" ht="69" x14ac:dyDescent="0.3">
      <c r="A173" s="848" t="s">
        <v>3412</v>
      </c>
      <c r="B173" s="848" t="s">
        <v>3751</v>
      </c>
      <c r="C173" s="848" t="s">
        <v>3752</v>
      </c>
      <c r="D173" s="849" t="s">
        <v>24</v>
      </c>
      <c r="E173" s="849">
        <v>29.67</v>
      </c>
      <c r="F173" s="849">
        <v>32.31</v>
      </c>
      <c r="G173" s="849">
        <v>169</v>
      </c>
      <c r="H173" s="849">
        <v>2.8</v>
      </c>
      <c r="I173" s="849">
        <v>100154</v>
      </c>
      <c r="J173" s="849" t="s">
        <v>1314</v>
      </c>
      <c r="K173" s="850">
        <v>98.59</v>
      </c>
      <c r="L173" s="850">
        <v>98.59</v>
      </c>
      <c r="M173" s="850">
        <v>98.59</v>
      </c>
      <c r="N173" s="851">
        <v>24.91</v>
      </c>
      <c r="O173" s="850">
        <v>2.3287</v>
      </c>
      <c r="P173" s="850">
        <v>58.01</v>
      </c>
      <c r="Q173" s="852"/>
      <c r="R173" s="850">
        <v>58.01</v>
      </c>
      <c r="S173" s="850">
        <v>0</v>
      </c>
      <c r="T173" s="853" t="s">
        <v>3532</v>
      </c>
    </row>
    <row r="174" spans="1:20" s="848" customFormat="1" ht="69" x14ac:dyDescent="0.3">
      <c r="A174" s="848" t="s">
        <v>3412</v>
      </c>
      <c r="B174" s="848" t="s">
        <v>3753</v>
      </c>
      <c r="C174" s="848" t="s">
        <v>3754</v>
      </c>
      <c r="D174" s="849" t="s">
        <v>24</v>
      </c>
      <c r="E174" s="849">
        <v>24.3</v>
      </c>
      <c r="F174" s="849">
        <v>27.251999999999999</v>
      </c>
      <c r="G174" s="849">
        <v>80</v>
      </c>
      <c r="H174" s="849">
        <v>4.8600000000000003</v>
      </c>
      <c r="I174" s="849">
        <v>100154</v>
      </c>
      <c r="J174" s="849" t="s">
        <v>1314</v>
      </c>
      <c r="K174" s="850">
        <v>80.63</v>
      </c>
      <c r="L174" s="850">
        <v>80.63</v>
      </c>
      <c r="M174" s="850">
        <v>80.63</v>
      </c>
      <c r="N174" s="851">
        <v>10.83</v>
      </c>
      <c r="O174" s="850">
        <v>2.3287</v>
      </c>
      <c r="P174" s="850">
        <v>25.22</v>
      </c>
      <c r="Q174" s="852"/>
      <c r="R174" s="850">
        <v>25.22</v>
      </c>
      <c r="S174" s="850">
        <v>0</v>
      </c>
      <c r="T174" s="853" t="s">
        <v>3532</v>
      </c>
    </row>
    <row r="175" spans="1:20" s="848" customFormat="1" ht="69" x14ac:dyDescent="0.3">
      <c r="A175" s="848" t="s">
        <v>3412</v>
      </c>
      <c r="B175" s="848" t="s">
        <v>3755</v>
      </c>
      <c r="C175" s="848" t="s">
        <v>3756</v>
      </c>
      <c r="D175" s="849" t="s">
        <v>24</v>
      </c>
      <c r="E175" s="849">
        <v>28.51</v>
      </c>
      <c r="F175" s="849">
        <v>30.213000000000001</v>
      </c>
      <c r="G175" s="849">
        <v>343</v>
      </c>
      <c r="H175" s="849">
        <v>1.33</v>
      </c>
      <c r="I175" s="849">
        <v>100154</v>
      </c>
      <c r="J175" s="849" t="s">
        <v>1314</v>
      </c>
      <c r="K175" s="850">
        <v>117.74</v>
      </c>
      <c r="L175" s="850">
        <v>117.74</v>
      </c>
      <c r="M175" s="850">
        <v>117.74</v>
      </c>
      <c r="N175" s="851">
        <v>23.22</v>
      </c>
      <c r="O175" s="850">
        <v>2.3287</v>
      </c>
      <c r="P175" s="850">
        <v>54.07</v>
      </c>
      <c r="Q175" s="852"/>
      <c r="R175" s="850">
        <v>54.07</v>
      </c>
      <c r="S175" s="850">
        <v>0</v>
      </c>
      <c r="T175" s="853" t="s">
        <v>3532</v>
      </c>
    </row>
  </sheetData>
  <protectedRanges>
    <protectedRange password="8F60" sqref="S6" name="Calculations_40"/>
  </protectedRanges>
  <autoFilter ref="A6:T175" xr:uid="{00000000-0009-0000-0000-00004F000000}"/>
  <conditionalFormatting sqref="C4:C6">
    <cfRule type="duplicateValues" dxfId="11" priority="3"/>
  </conditionalFormatting>
  <conditionalFormatting sqref="D4:D6">
    <cfRule type="duplicateValues" dxfId="10" priority="4"/>
  </conditionalFormatting>
  <conditionalFormatting sqref="D1:D3">
    <cfRule type="duplicateValues" dxfId="9" priority="1"/>
  </conditionalFormatting>
  <conditionalFormatting sqref="E1:E3">
    <cfRule type="duplicateValues" dxfId="8" priority="2"/>
  </conditionalFormatting>
  <pageMargins left="0.25" right="0.25" top="0.75" bottom="0.75" header="0.3" footer="0.3"/>
  <pageSetup paperSize="5" scale="39" fitToHeight="0" orientation="landscape"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tabColor rgb="FF7030A0"/>
  </sheetPr>
  <dimension ref="A1:T59"/>
  <sheetViews>
    <sheetView workbookViewId="0">
      <pane xSplit="3" ySplit="6" topLeftCell="K10" activePane="bottomRight" state="frozen"/>
      <selection activeCell="S16" sqref="S16"/>
      <selection pane="topRight" activeCell="S16" sqref="S16"/>
      <selection pane="bottomLeft" activeCell="S16" sqref="S16"/>
      <selection pane="bottomRight" activeCell="C25" sqref="C25"/>
    </sheetView>
  </sheetViews>
  <sheetFormatPr defaultColWidth="9.33203125" defaultRowHeight="13.8" x14ac:dyDescent="0.3"/>
  <cols>
    <col min="1" max="1" width="9.5546875" style="864" bestFit="1" customWidth="1"/>
    <col min="2" max="2" width="20.33203125" style="864" customWidth="1"/>
    <col min="3" max="3" width="27.33203125" style="864" bestFit="1" customWidth="1"/>
    <col min="4" max="6" width="10.33203125" style="897" bestFit="1" customWidth="1"/>
    <col min="7" max="7" width="8.44140625" style="897" bestFit="1" customWidth="1"/>
    <col min="8" max="8" width="10.109375" style="897" customWidth="1"/>
    <col min="9" max="9" width="9.33203125" style="897"/>
    <col min="10" max="10" width="22" style="897" bestFit="1" customWidth="1"/>
    <col min="11" max="11" width="20.6640625" style="897" customWidth="1"/>
    <col min="12" max="12" width="21.6640625" style="897" customWidth="1"/>
    <col min="13" max="13" width="20.6640625" style="897" customWidth="1"/>
    <col min="14" max="14" width="10.33203125" style="899" bestFit="1" customWidth="1"/>
    <col min="15" max="15" width="8.5546875" style="898" bestFit="1" customWidth="1"/>
    <col min="16" max="16" width="9.5546875" style="898" bestFit="1" customWidth="1"/>
    <col min="17" max="17" width="5.6640625" style="900" customWidth="1"/>
    <col min="18" max="18" width="16" style="898" bestFit="1" customWidth="1"/>
    <col min="19" max="19" width="15.6640625" style="898" bestFit="1" customWidth="1"/>
    <col min="20" max="20" width="6.5546875" style="897" bestFit="1" customWidth="1"/>
    <col min="21" max="16384" width="9.33203125" style="864"/>
  </cols>
  <sheetData>
    <row r="1" spans="1:20" s="857" customFormat="1" x14ac:dyDescent="0.3">
      <c r="A1" s="855"/>
      <c r="B1" s="856" t="s">
        <v>42</v>
      </c>
      <c r="C1" s="856"/>
      <c r="D1" s="856"/>
      <c r="E1" s="867"/>
      <c r="F1" s="867"/>
      <c r="G1" s="867"/>
      <c r="H1" s="867"/>
      <c r="I1" s="867"/>
      <c r="J1" s="856" t="s">
        <v>1595</v>
      </c>
      <c r="K1" s="867"/>
      <c r="L1" s="869"/>
      <c r="M1" s="867"/>
      <c r="N1" s="868"/>
      <c r="O1" s="869"/>
      <c r="P1" s="869"/>
      <c r="Q1" s="870"/>
      <c r="R1" s="871"/>
      <c r="S1" s="872"/>
      <c r="T1" s="873"/>
    </row>
    <row r="2" spans="1:20" s="857" customFormat="1" x14ac:dyDescent="0.3">
      <c r="A2" s="858"/>
      <c r="B2" s="859" t="s">
        <v>41</v>
      </c>
      <c r="C2" s="859"/>
      <c r="D2" s="859"/>
      <c r="E2" s="874"/>
      <c r="F2" s="875"/>
      <c r="G2" s="875"/>
      <c r="H2" s="875"/>
      <c r="I2" s="875"/>
      <c r="J2" s="859" t="s">
        <v>1596</v>
      </c>
      <c r="K2" s="875"/>
      <c r="L2" s="877"/>
      <c r="M2" s="875"/>
      <c r="N2" s="876"/>
      <c r="O2" s="877"/>
      <c r="P2" s="877"/>
      <c r="Q2" s="878"/>
      <c r="R2" s="879"/>
      <c r="S2" s="880"/>
      <c r="T2" s="881"/>
    </row>
    <row r="3" spans="1:20" s="857" customFormat="1" x14ac:dyDescent="0.3">
      <c r="A3" s="858"/>
      <c r="B3" s="860" t="s">
        <v>0</v>
      </c>
      <c r="C3" s="860"/>
      <c r="D3" s="860"/>
      <c r="E3" s="882"/>
      <c r="F3" s="883"/>
      <c r="G3" s="883"/>
      <c r="H3" s="883"/>
      <c r="I3" s="883"/>
      <c r="J3" s="860" t="s">
        <v>1597</v>
      </c>
      <c r="K3" s="883"/>
      <c r="L3" s="885"/>
      <c r="M3" s="883"/>
      <c r="N3" s="884"/>
      <c r="O3" s="885"/>
      <c r="P3" s="885"/>
      <c r="Q3" s="886"/>
      <c r="R3" s="887"/>
      <c r="S3" s="880"/>
      <c r="T3" s="881"/>
    </row>
    <row r="4" spans="1:20" s="857" customFormat="1" ht="14.4" thickBot="1" x14ac:dyDescent="0.35">
      <c r="A4" s="858"/>
      <c r="B4" s="860"/>
      <c r="C4" s="860"/>
      <c r="D4" s="882"/>
      <c r="E4" s="883"/>
      <c r="F4" s="883"/>
      <c r="G4" s="883"/>
      <c r="H4" s="883"/>
      <c r="I4" s="883"/>
      <c r="J4" s="860" t="s">
        <v>1598</v>
      </c>
      <c r="K4" s="883"/>
      <c r="L4" s="885"/>
      <c r="M4" s="883"/>
      <c r="N4" s="884"/>
      <c r="O4" s="885"/>
      <c r="P4" s="885"/>
      <c r="Q4" s="886"/>
      <c r="R4" s="887"/>
      <c r="S4" s="880"/>
      <c r="T4" s="881"/>
    </row>
    <row r="5" spans="1:20" ht="15.75" customHeight="1" thickBot="1" x14ac:dyDescent="0.35">
      <c r="A5" s="861"/>
      <c r="B5" s="862"/>
      <c r="C5" s="863" t="s">
        <v>1</v>
      </c>
      <c r="D5" s="888"/>
      <c r="E5" s="889"/>
      <c r="F5" s="889"/>
      <c r="G5" s="889"/>
      <c r="H5" s="889"/>
      <c r="I5" s="889"/>
      <c r="J5" s="890"/>
      <c r="K5" s="890"/>
      <c r="L5" s="890"/>
      <c r="M5" s="890"/>
      <c r="N5" s="891"/>
      <c r="O5" s="892"/>
      <c r="P5" s="892"/>
      <c r="Q5" s="893"/>
      <c r="R5" s="894" t="s">
        <v>14</v>
      </c>
      <c r="S5" s="895"/>
      <c r="T5" s="896"/>
    </row>
    <row r="6" spans="1:20" ht="82.8" x14ac:dyDescent="0.3">
      <c r="A6" s="902" t="s">
        <v>3</v>
      </c>
      <c r="B6" s="903" t="s">
        <v>8</v>
      </c>
      <c r="C6" s="904" t="s">
        <v>18</v>
      </c>
      <c r="D6" s="905" t="s">
        <v>9</v>
      </c>
      <c r="E6" s="905" t="s">
        <v>5</v>
      </c>
      <c r="F6" s="905" t="s">
        <v>20</v>
      </c>
      <c r="G6" s="903" t="s">
        <v>38</v>
      </c>
      <c r="H6" s="905" t="s">
        <v>39</v>
      </c>
      <c r="I6" s="906" t="s">
        <v>10</v>
      </c>
      <c r="J6" s="905" t="s">
        <v>11</v>
      </c>
      <c r="K6" s="907" t="s">
        <v>29</v>
      </c>
      <c r="L6" s="908" t="s">
        <v>30</v>
      </c>
      <c r="M6" s="907" t="s">
        <v>31</v>
      </c>
      <c r="N6" s="909" t="s">
        <v>28</v>
      </c>
      <c r="O6" s="910" t="s">
        <v>12</v>
      </c>
      <c r="P6" s="910" t="s">
        <v>13</v>
      </c>
      <c r="Q6" s="911"/>
      <c r="R6" s="910" t="s">
        <v>16</v>
      </c>
      <c r="S6" s="912" t="s">
        <v>17</v>
      </c>
      <c r="T6" s="907" t="s">
        <v>7</v>
      </c>
    </row>
    <row r="7" spans="1:20" ht="34.200000000000003" x14ac:dyDescent="0.3">
      <c r="A7" s="915" t="s">
        <v>1599</v>
      </c>
      <c r="B7" s="536" t="s">
        <v>1600</v>
      </c>
      <c r="C7" s="537">
        <v>7516</v>
      </c>
      <c r="D7" s="918" t="s">
        <v>24</v>
      </c>
      <c r="E7" s="538">
        <v>30</v>
      </c>
      <c r="F7" s="539">
        <v>32.020000000000003</v>
      </c>
      <c r="G7" s="540">
        <v>120</v>
      </c>
      <c r="H7" s="541" t="s">
        <v>1601</v>
      </c>
      <c r="I7" s="918">
        <v>100103</v>
      </c>
      <c r="J7" s="918" t="s">
        <v>1602</v>
      </c>
      <c r="K7" s="485">
        <v>91.638999999999996</v>
      </c>
      <c r="L7" s="485">
        <v>91.638999999999996</v>
      </c>
      <c r="M7" s="485">
        <v>91.638999999999996</v>
      </c>
      <c r="N7" s="542" t="s">
        <v>1603</v>
      </c>
      <c r="O7" s="913">
        <v>0.94340000000000002</v>
      </c>
      <c r="P7" s="914">
        <v>23.358584</v>
      </c>
      <c r="Q7" s="918"/>
      <c r="R7" s="914">
        <v>23.358584</v>
      </c>
      <c r="S7" s="914">
        <v>0</v>
      </c>
      <c r="T7" s="918"/>
    </row>
    <row r="8" spans="1:20" ht="34.200000000000003" x14ac:dyDescent="0.3">
      <c r="A8" s="915" t="s">
        <v>1599</v>
      </c>
      <c r="B8" s="536" t="s">
        <v>1604</v>
      </c>
      <c r="C8" s="537">
        <v>7517</v>
      </c>
      <c r="D8" s="918" t="s">
        <v>24</v>
      </c>
      <c r="E8" s="538">
        <v>30</v>
      </c>
      <c r="F8" s="539">
        <v>32.020000000000003</v>
      </c>
      <c r="G8" s="540">
        <v>120</v>
      </c>
      <c r="H8" s="541" t="s">
        <v>1601</v>
      </c>
      <c r="I8" s="918">
        <v>100103</v>
      </c>
      <c r="J8" s="918" t="s">
        <v>1602</v>
      </c>
      <c r="K8" s="485">
        <v>91.638999999999996</v>
      </c>
      <c r="L8" s="485">
        <v>91.638999999999996</v>
      </c>
      <c r="M8" s="485">
        <v>91.638999999999996</v>
      </c>
      <c r="N8" s="542" t="s">
        <v>1603</v>
      </c>
      <c r="O8" s="913">
        <v>0.94340000000000002</v>
      </c>
      <c r="P8" s="914">
        <v>23.358584</v>
      </c>
      <c r="Q8" s="918"/>
      <c r="R8" s="914">
        <v>23.358584</v>
      </c>
      <c r="S8" s="914">
        <v>0</v>
      </c>
      <c r="T8" s="918"/>
    </row>
    <row r="9" spans="1:20" ht="34.200000000000003" x14ac:dyDescent="0.3">
      <c r="A9" s="915" t="s">
        <v>1599</v>
      </c>
      <c r="B9" s="536" t="s">
        <v>1605</v>
      </c>
      <c r="C9" s="922">
        <v>7518</v>
      </c>
      <c r="D9" s="918" t="s">
        <v>24</v>
      </c>
      <c r="E9" s="538">
        <v>30</v>
      </c>
      <c r="F9" s="539">
        <v>32.020000000000003</v>
      </c>
      <c r="G9" s="540">
        <v>128</v>
      </c>
      <c r="H9" s="541" t="s">
        <v>1606</v>
      </c>
      <c r="I9" s="918">
        <v>100103</v>
      </c>
      <c r="J9" s="918" t="s">
        <v>1602</v>
      </c>
      <c r="K9" s="485">
        <v>72.599999999999994</v>
      </c>
      <c r="L9" s="485">
        <v>72.599999999999994</v>
      </c>
      <c r="M9" s="485">
        <v>72.599999999999994</v>
      </c>
      <c r="N9" s="542" t="s">
        <v>1603</v>
      </c>
      <c r="O9" s="913">
        <v>0.94340000000000002</v>
      </c>
      <c r="P9" s="914">
        <v>23.358584</v>
      </c>
      <c r="Q9" s="918"/>
      <c r="R9" s="914">
        <v>23.358584</v>
      </c>
      <c r="S9" s="914">
        <v>0</v>
      </c>
      <c r="T9" s="918"/>
    </row>
    <row r="10" spans="1:20" ht="34.200000000000003" x14ac:dyDescent="0.3">
      <c r="A10" s="915" t="s">
        <v>1599</v>
      </c>
      <c r="B10" s="536" t="s">
        <v>1607</v>
      </c>
      <c r="C10" s="537">
        <v>7520</v>
      </c>
      <c r="D10" s="918" t="s">
        <v>24</v>
      </c>
      <c r="E10" s="538">
        <v>20</v>
      </c>
      <c r="F10" s="539">
        <v>21.75</v>
      </c>
      <c r="G10" s="540">
        <v>106</v>
      </c>
      <c r="H10" s="541" t="s">
        <v>1608</v>
      </c>
      <c r="I10" s="918">
        <v>100103</v>
      </c>
      <c r="J10" s="918" t="s">
        <v>1602</v>
      </c>
      <c r="K10" s="485">
        <v>73.171000000000006</v>
      </c>
      <c r="L10" s="485">
        <v>73.171000000000006</v>
      </c>
      <c r="M10" s="485">
        <v>73.171000000000006</v>
      </c>
      <c r="N10" s="542" t="s">
        <v>1609</v>
      </c>
      <c r="O10" s="913">
        <v>0.94340000000000002</v>
      </c>
      <c r="P10" s="914">
        <v>21.443481999999999</v>
      </c>
      <c r="Q10" s="918"/>
      <c r="R10" s="914">
        <v>21.443481999999999</v>
      </c>
      <c r="S10" s="914">
        <v>0</v>
      </c>
      <c r="T10" s="918"/>
    </row>
    <row r="11" spans="1:20" ht="27" x14ac:dyDescent="0.3">
      <c r="A11" s="915" t="s">
        <v>1599</v>
      </c>
      <c r="B11" s="536" t="s">
        <v>1610</v>
      </c>
      <c r="C11" s="537">
        <v>7519</v>
      </c>
      <c r="D11" s="918" t="s">
        <v>24</v>
      </c>
      <c r="E11" s="543">
        <v>30</v>
      </c>
      <c r="F11" s="539">
        <v>32.020000000000003</v>
      </c>
      <c r="G11" s="544">
        <v>218</v>
      </c>
      <c r="H11" s="541" t="s">
        <v>1611</v>
      </c>
      <c r="I11" s="918">
        <v>100103</v>
      </c>
      <c r="J11" s="918" t="s">
        <v>1602</v>
      </c>
      <c r="K11" s="485">
        <v>79.308000000000007</v>
      </c>
      <c r="L11" s="485">
        <v>79.308000000000007</v>
      </c>
      <c r="M11" s="485">
        <v>79.308000000000007</v>
      </c>
      <c r="N11" s="539" t="s">
        <v>1612</v>
      </c>
      <c r="O11" s="913">
        <v>0.94340000000000002</v>
      </c>
      <c r="P11" s="914">
        <v>25.462365999999999</v>
      </c>
      <c r="Q11" s="918"/>
      <c r="R11" s="914">
        <v>25.462365999999999</v>
      </c>
      <c r="S11" s="914">
        <v>0</v>
      </c>
      <c r="T11" s="918"/>
    </row>
    <row r="12" spans="1:20" ht="27" x14ac:dyDescent="0.3">
      <c r="A12" s="915" t="s">
        <v>1599</v>
      </c>
      <c r="B12" s="536" t="s">
        <v>1613</v>
      </c>
      <c r="C12" s="537">
        <v>7522</v>
      </c>
      <c r="D12" s="918" t="s">
        <v>24</v>
      </c>
      <c r="E12" s="540">
        <v>30</v>
      </c>
      <c r="F12" s="539">
        <v>32.020000000000003</v>
      </c>
      <c r="G12" s="544">
        <v>113</v>
      </c>
      <c r="H12" s="541" t="s">
        <v>1614</v>
      </c>
      <c r="I12" s="918">
        <v>100103</v>
      </c>
      <c r="J12" s="918" t="s">
        <v>1602</v>
      </c>
      <c r="K12" s="485">
        <v>75.295000000000002</v>
      </c>
      <c r="L12" s="485">
        <v>75.295000000000002</v>
      </c>
      <c r="M12" s="485">
        <v>75.295000000000002</v>
      </c>
      <c r="N12" s="539" t="s">
        <v>1612</v>
      </c>
      <c r="O12" s="913">
        <v>0.94340000000000002</v>
      </c>
      <c r="P12" s="914">
        <v>25.462365999999999</v>
      </c>
      <c r="Q12" s="918"/>
      <c r="R12" s="914">
        <v>25.462365999999999</v>
      </c>
      <c r="S12" s="914">
        <v>0</v>
      </c>
      <c r="T12" s="918"/>
    </row>
    <row r="13" spans="1:20" ht="27" x14ac:dyDescent="0.3">
      <c r="A13" s="915" t="s">
        <v>1599</v>
      </c>
      <c r="B13" s="536" t="s">
        <v>1615</v>
      </c>
      <c r="C13" s="922">
        <v>7572</v>
      </c>
      <c r="D13" s="918" t="s">
        <v>24</v>
      </c>
      <c r="E13" s="540">
        <v>30</v>
      </c>
      <c r="F13" s="539">
        <v>32.020000000000003</v>
      </c>
      <c r="G13" s="544">
        <v>110</v>
      </c>
      <c r="H13" s="541" t="s">
        <v>1616</v>
      </c>
      <c r="I13" s="918">
        <v>100103</v>
      </c>
      <c r="J13" s="918" t="s">
        <v>1602</v>
      </c>
      <c r="K13" s="485">
        <v>80.010000000000005</v>
      </c>
      <c r="L13" s="485">
        <v>80.010000000000005</v>
      </c>
      <c r="M13" s="485">
        <v>80.010000000000005</v>
      </c>
      <c r="N13" s="539" t="s">
        <v>1617</v>
      </c>
      <c r="O13" s="913">
        <v>0.94340000000000002</v>
      </c>
      <c r="P13" s="914">
        <v>24.575570000000003</v>
      </c>
      <c r="Q13" s="918"/>
      <c r="R13" s="914">
        <v>24.575570000000003</v>
      </c>
      <c r="S13" s="914">
        <v>0</v>
      </c>
      <c r="T13" s="918"/>
    </row>
    <row r="14" spans="1:20" ht="34.200000000000003" x14ac:dyDescent="0.3">
      <c r="A14" s="915" t="s">
        <v>1599</v>
      </c>
      <c r="B14" s="536" t="s">
        <v>1618</v>
      </c>
      <c r="C14" s="537">
        <v>7576</v>
      </c>
      <c r="D14" s="918" t="s">
        <v>24</v>
      </c>
      <c r="E14" s="543">
        <v>30</v>
      </c>
      <c r="F14" s="544">
        <v>32.020000000000003</v>
      </c>
      <c r="G14" s="540">
        <v>110</v>
      </c>
      <c r="H14" s="541" t="s">
        <v>1616</v>
      </c>
      <c r="I14" s="918">
        <v>100103</v>
      </c>
      <c r="J14" s="918" t="s">
        <v>1602</v>
      </c>
      <c r="K14" s="485">
        <v>85.5</v>
      </c>
      <c r="L14" s="485">
        <v>85.5</v>
      </c>
      <c r="M14" s="485">
        <v>85.5</v>
      </c>
      <c r="N14" s="545">
        <v>26.431699999999999</v>
      </c>
      <c r="O14" s="913">
        <v>0.94340000000000002</v>
      </c>
      <c r="P14" s="914">
        <v>24.93</v>
      </c>
      <c r="Q14" s="918"/>
      <c r="R14" s="914">
        <v>24.93</v>
      </c>
      <c r="S14" s="914">
        <v>0</v>
      </c>
      <c r="T14" s="918"/>
    </row>
    <row r="15" spans="1:20" ht="34.200000000000003" x14ac:dyDescent="0.3">
      <c r="A15" s="915" t="s">
        <v>1599</v>
      </c>
      <c r="B15" s="536" t="s">
        <v>1619</v>
      </c>
      <c r="C15" s="537">
        <v>110458</v>
      </c>
      <c r="D15" s="918" t="s">
        <v>24</v>
      </c>
      <c r="E15" s="543">
        <v>30</v>
      </c>
      <c r="F15" s="539" t="s">
        <v>1620</v>
      </c>
      <c r="G15" s="540">
        <v>108</v>
      </c>
      <c r="H15" s="541" t="s">
        <v>1621</v>
      </c>
      <c r="I15" s="918">
        <v>100103</v>
      </c>
      <c r="J15" s="918" t="s">
        <v>1602</v>
      </c>
      <c r="K15" s="485">
        <v>71.73</v>
      </c>
      <c r="L15" s="485">
        <v>71.73</v>
      </c>
      <c r="M15" s="485">
        <v>71.73</v>
      </c>
      <c r="N15" s="539" t="s">
        <v>1622</v>
      </c>
      <c r="O15" s="913">
        <v>0.94340000000000002</v>
      </c>
      <c r="P15" s="914">
        <v>38.245435999999998</v>
      </c>
      <c r="Q15" s="918"/>
      <c r="R15" s="914">
        <v>38.245435999999998</v>
      </c>
      <c r="S15" s="914">
        <v>0</v>
      </c>
      <c r="T15" s="918"/>
    </row>
    <row r="16" spans="1:20" ht="27" x14ac:dyDescent="0.3">
      <c r="A16" s="915" t="s">
        <v>1599</v>
      </c>
      <c r="B16" s="536" t="s">
        <v>1623</v>
      </c>
      <c r="C16" s="537">
        <v>6390</v>
      </c>
      <c r="D16" s="918" t="s">
        <v>24</v>
      </c>
      <c r="E16" s="544">
        <v>30</v>
      </c>
      <c r="F16" s="539" t="s">
        <v>1624</v>
      </c>
      <c r="G16" s="544">
        <v>350</v>
      </c>
      <c r="H16" s="541" t="s">
        <v>1625</v>
      </c>
      <c r="I16" s="918">
        <v>100103</v>
      </c>
      <c r="J16" s="918" t="s">
        <v>1602</v>
      </c>
      <c r="K16" s="485">
        <v>98.006</v>
      </c>
      <c r="L16" s="485">
        <f>K16</f>
        <v>98.006</v>
      </c>
      <c r="M16" s="485">
        <f>K16</f>
        <v>98.006</v>
      </c>
      <c r="N16" s="539" t="s">
        <v>1626</v>
      </c>
      <c r="O16" s="913">
        <v>0.94340000000000002</v>
      </c>
      <c r="P16" s="914">
        <v>54.773804000000005</v>
      </c>
      <c r="Q16" s="918"/>
      <c r="R16" s="914">
        <v>54.773804000000005</v>
      </c>
      <c r="S16" s="914"/>
      <c r="T16" s="918"/>
    </row>
    <row r="17" spans="1:20" ht="27" x14ac:dyDescent="0.3">
      <c r="A17" s="915" t="s">
        <v>1599</v>
      </c>
      <c r="B17" s="536" t="s">
        <v>1627</v>
      </c>
      <c r="C17" s="537">
        <v>6410</v>
      </c>
      <c r="D17" s="918" t="s">
        <v>24</v>
      </c>
      <c r="E17" s="543">
        <v>30</v>
      </c>
      <c r="F17" s="544">
        <v>31.73</v>
      </c>
      <c r="G17" s="540">
        <v>181</v>
      </c>
      <c r="H17" s="541" t="s">
        <v>1628</v>
      </c>
      <c r="I17" s="918">
        <v>100103</v>
      </c>
      <c r="J17" s="918" t="s">
        <v>1602</v>
      </c>
      <c r="K17" s="485">
        <v>95.93</v>
      </c>
      <c r="L17" s="485">
        <f t="shared" ref="L17:L59" si="0">K17</f>
        <v>95.93</v>
      </c>
      <c r="M17" s="485">
        <f t="shared" ref="M17:M59" si="1">K17</f>
        <v>95.93</v>
      </c>
      <c r="N17" s="539" t="s">
        <v>1629</v>
      </c>
      <c r="O17" s="913">
        <v>0.94340000000000002</v>
      </c>
      <c r="P17" s="914">
        <v>48.377552000000001</v>
      </c>
      <c r="Q17" s="918"/>
      <c r="R17" s="914">
        <v>48.377552000000001</v>
      </c>
      <c r="S17" s="914"/>
      <c r="T17" s="918"/>
    </row>
    <row r="18" spans="1:20" ht="22.8" x14ac:dyDescent="0.3">
      <c r="A18" s="915" t="s">
        <v>1599</v>
      </c>
      <c r="B18" s="536" t="s">
        <v>1630</v>
      </c>
      <c r="C18" s="537">
        <v>1260</v>
      </c>
      <c r="D18" s="918" t="s">
        <v>24</v>
      </c>
      <c r="E18" s="541">
        <v>30</v>
      </c>
      <c r="F18" s="546">
        <v>31.73</v>
      </c>
      <c r="G18" s="540">
        <v>195</v>
      </c>
      <c r="H18" s="541" t="s">
        <v>1631</v>
      </c>
      <c r="I18" s="918">
        <v>100103</v>
      </c>
      <c r="J18" s="918" t="s">
        <v>1602</v>
      </c>
      <c r="K18" s="485">
        <v>104.6</v>
      </c>
      <c r="L18" s="485">
        <f t="shared" si="0"/>
        <v>104.6</v>
      </c>
      <c r="M18" s="485">
        <f t="shared" si="1"/>
        <v>104.6</v>
      </c>
      <c r="N18" s="542" t="s">
        <v>1632</v>
      </c>
      <c r="O18" s="913">
        <v>0.94340000000000002</v>
      </c>
      <c r="P18" s="914">
        <v>48.245476000000004</v>
      </c>
      <c r="Q18" s="918"/>
      <c r="R18" s="914">
        <v>48.245476000000004</v>
      </c>
      <c r="S18" s="914"/>
      <c r="T18" s="918"/>
    </row>
    <row r="19" spans="1:20" x14ac:dyDescent="0.3">
      <c r="A19" s="915" t="s">
        <v>1599</v>
      </c>
      <c r="B19" s="536" t="s">
        <v>1633</v>
      </c>
      <c r="C19" s="923">
        <v>7803</v>
      </c>
      <c r="D19" s="918" t="s">
        <v>24</v>
      </c>
      <c r="E19" s="543">
        <v>30</v>
      </c>
      <c r="F19" s="544">
        <v>31.79</v>
      </c>
      <c r="G19" s="540">
        <v>99</v>
      </c>
      <c r="H19" s="541" t="s">
        <v>1634</v>
      </c>
      <c r="I19" s="918">
        <v>100103</v>
      </c>
      <c r="J19" s="918" t="s">
        <v>1602</v>
      </c>
      <c r="K19" s="924">
        <v>93.26</v>
      </c>
      <c r="L19" s="485">
        <v>93.26</v>
      </c>
      <c r="M19" s="485">
        <v>93.26</v>
      </c>
      <c r="N19" s="547">
        <v>24.09</v>
      </c>
      <c r="O19" s="913">
        <v>0.94340000000000002</v>
      </c>
      <c r="P19" s="914">
        <v>22.726506000000001</v>
      </c>
      <c r="Q19" s="918"/>
      <c r="R19" s="914">
        <v>22.726506000000001</v>
      </c>
      <c r="S19" s="914"/>
      <c r="T19" s="918"/>
    </row>
    <row r="20" spans="1:20" ht="34.200000000000003" x14ac:dyDescent="0.3">
      <c r="A20" s="915" t="s">
        <v>1599</v>
      </c>
      <c r="B20" s="536" t="s">
        <v>1635</v>
      </c>
      <c r="C20" s="537">
        <v>6116</v>
      </c>
      <c r="D20" s="918" t="s">
        <v>24</v>
      </c>
      <c r="E20" s="543">
        <v>30</v>
      </c>
      <c r="F20" s="544">
        <v>31.73</v>
      </c>
      <c r="G20" s="540">
        <v>120</v>
      </c>
      <c r="H20" s="541" t="s">
        <v>1636</v>
      </c>
      <c r="I20" s="918">
        <v>100103</v>
      </c>
      <c r="J20" s="918" t="s">
        <v>1602</v>
      </c>
      <c r="K20" s="485">
        <v>66.099999999999994</v>
      </c>
      <c r="L20" s="485">
        <f t="shared" si="0"/>
        <v>66.099999999999994</v>
      </c>
      <c r="M20" s="485">
        <f t="shared" si="1"/>
        <v>66.099999999999994</v>
      </c>
      <c r="N20" s="548">
        <v>31.26</v>
      </c>
      <c r="O20" s="913">
        <v>0.94340000000000002</v>
      </c>
      <c r="P20" s="914">
        <v>29.5</v>
      </c>
      <c r="Q20" s="918"/>
      <c r="R20" s="914">
        <v>29.5</v>
      </c>
      <c r="S20" s="914"/>
      <c r="T20" s="918"/>
    </row>
    <row r="21" spans="1:20" ht="34.200000000000003" x14ac:dyDescent="0.3">
      <c r="A21" s="915" t="s">
        <v>1599</v>
      </c>
      <c r="B21" s="536" t="s">
        <v>1637</v>
      </c>
      <c r="C21" s="537">
        <v>6216</v>
      </c>
      <c r="D21" s="918" t="s">
        <v>24</v>
      </c>
      <c r="E21" s="543">
        <v>30</v>
      </c>
      <c r="F21" s="544">
        <v>31.96</v>
      </c>
      <c r="G21" s="540">
        <v>120</v>
      </c>
      <c r="H21" s="541" t="s">
        <v>1638</v>
      </c>
      <c r="I21" s="918">
        <v>100103</v>
      </c>
      <c r="J21" s="918" t="s">
        <v>1602</v>
      </c>
      <c r="K21" s="485">
        <v>66.099999999999994</v>
      </c>
      <c r="L21" s="485">
        <f t="shared" si="0"/>
        <v>66.099999999999994</v>
      </c>
      <c r="M21" s="485">
        <f t="shared" si="1"/>
        <v>66.099999999999994</v>
      </c>
      <c r="N21" s="548">
        <v>31.26</v>
      </c>
      <c r="O21" s="913">
        <v>0.94340000000000002</v>
      </c>
      <c r="P21" s="914">
        <v>29.5</v>
      </c>
      <c r="Q21" s="918"/>
      <c r="R21" s="914">
        <v>29.5</v>
      </c>
      <c r="S21" s="914"/>
      <c r="T21" s="918"/>
    </row>
    <row r="22" spans="1:20" ht="34.200000000000003" x14ac:dyDescent="0.3">
      <c r="A22" s="915" t="s">
        <v>1599</v>
      </c>
      <c r="B22" s="536" t="s">
        <v>1639</v>
      </c>
      <c r="C22" s="537">
        <v>6616</v>
      </c>
      <c r="D22" s="918" t="s">
        <v>24</v>
      </c>
      <c r="E22" s="543">
        <v>30</v>
      </c>
      <c r="F22" s="544">
        <v>31.79</v>
      </c>
      <c r="G22" s="540">
        <v>120</v>
      </c>
      <c r="H22" s="541" t="s">
        <v>1640</v>
      </c>
      <c r="I22" s="918">
        <v>100103</v>
      </c>
      <c r="J22" s="918" t="s">
        <v>1602</v>
      </c>
      <c r="K22" s="485">
        <v>66.248999999999995</v>
      </c>
      <c r="L22" s="485">
        <f t="shared" si="0"/>
        <v>66.248999999999995</v>
      </c>
      <c r="M22" s="485">
        <f t="shared" si="1"/>
        <v>66.248999999999995</v>
      </c>
      <c r="N22" s="548">
        <v>31.26</v>
      </c>
      <c r="O22" s="913">
        <v>0.94340000000000002</v>
      </c>
      <c r="P22" s="914">
        <v>29.5</v>
      </c>
      <c r="Q22" s="918"/>
      <c r="R22" s="914">
        <v>29.5</v>
      </c>
      <c r="S22" s="914"/>
      <c r="T22" s="918"/>
    </row>
    <row r="23" spans="1:20" ht="27" x14ac:dyDescent="0.3">
      <c r="A23" s="915" t="s">
        <v>1599</v>
      </c>
      <c r="B23" s="536" t="s">
        <v>1641</v>
      </c>
      <c r="C23" s="537">
        <v>612100</v>
      </c>
      <c r="D23" s="918" t="s">
        <v>24</v>
      </c>
      <c r="E23" s="543">
        <v>30</v>
      </c>
      <c r="F23" s="544">
        <v>31.87</v>
      </c>
      <c r="G23" s="540">
        <v>158</v>
      </c>
      <c r="H23" s="541" t="s">
        <v>1642</v>
      </c>
      <c r="I23" s="918">
        <v>100103</v>
      </c>
      <c r="J23" s="918" t="s">
        <v>1602</v>
      </c>
      <c r="K23" s="485">
        <v>62.274000000000001</v>
      </c>
      <c r="L23" s="485">
        <f t="shared" si="0"/>
        <v>62.274000000000001</v>
      </c>
      <c r="M23" s="485">
        <f t="shared" si="1"/>
        <v>62.274000000000001</v>
      </c>
      <c r="N23" s="545">
        <v>20.28</v>
      </c>
      <c r="O23" s="913">
        <v>0.94340000000000002</v>
      </c>
      <c r="P23" s="914">
        <v>19.14</v>
      </c>
      <c r="Q23" s="918"/>
      <c r="R23" s="914">
        <v>19.14</v>
      </c>
      <c r="S23" s="914"/>
      <c r="T23" s="918"/>
    </row>
    <row r="24" spans="1:20" ht="27" x14ac:dyDescent="0.3">
      <c r="A24" s="915" t="s">
        <v>1599</v>
      </c>
      <c r="B24" s="536" t="s">
        <v>1643</v>
      </c>
      <c r="C24" s="922">
        <v>622100</v>
      </c>
      <c r="D24" s="918" t="s">
        <v>24</v>
      </c>
      <c r="E24" s="543">
        <v>30</v>
      </c>
      <c r="F24" s="544">
        <v>32.06</v>
      </c>
      <c r="G24" s="540">
        <v>156</v>
      </c>
      <c r="H24" s="541" t="s">
        <v>1644</v>
      </c>
      <c r="I24" s="918">
        <v>100103</v>
      </c>
      <c r="J24" s="918" t="s">
        <v>1602</v>
      </c>
      <c r="K24" s="485">
        <v>57.3</v>
      </c>
      <c r="L24" s="485">
        <f t="shared" si="0"/>
        <v>57.3</v>
      </c>
      <c r="M24" s="485">
        <f t="shared" si="1"/>
        <v>57.3</v>
      </c>
      <c r="N24" s="545">
        <v>20.28</v>
      </c>
      <c r="O24" s="913">
        <v>0.94340000000000002</v>
      </c>
      <c r="P24" s="914">
        <v>19.14</v>
      </c>
      <c r="Q24" s="918"/>
      <c r="R24" s="914">
        <v>19.14</v>
      </c>
      <c r="S24" s="914"/>
      <c r="T24" s="918"/>
    </row>
    <row r="25" spans="1:20" ht="27" x14ac:dyDescent="0.3">
      <c r="A25" s="915" t="s">
        <v>1599</v>
      </c>
      <c r="B25" s="536" t="s">
        <v>1645</v>
      </c>
      <c r="C25" s="922">
        <v>662100</v>
      </c>
      <c r="D25" s="918" t="s">
        <v>24</v>
      </c>
      <c r="E25" s="543">
        <v>30</v>
      </c>
      <c r="F25" s="544">
        <v>31.95</v>
      </c>
      <c r="G25" s="540">
        <v>156</v>
      </c>
      <c r="H25" s="541" t="s">
        <v>1646</v>
      </c>
      <c r="I25" s="918">
        <v>100103</v>
      </c>
      <c r="J25" s="918" t="s">
        <v>1602</v>
      </c>
      <c r="K25" s="485">
        <v>58.5</v>
      </c>
      <c r="L25" s="485">
        <f t="shared" si="0"/>
        <v>58.5</v>
      </c>
      <c r="M25" s="485">
        <f t="shared" si="1"/>
        <v>58.5</v>
      </c>
      <c r="N25" s="545">
        <v>20.28</v>
      </c>
      <c r="O25" s="913">
        <v>0.94340000000000002</v>
      </c>
      <c r="P25" s="914">
        <v>19.14</v>
      </c>
      <c r="Q25" s="918"/>
      <c r="R25" s="914">
        <v>19.14</v>
      </c>
      <c r="S25" s="914"/>
      <c r="T25" s="918"/>
    </row>
    <row r="26" spans="1:20" ht="27" x14ac:dyDescent="0.3">
      <c r="A26" s="915" t="s">
        <v>1599</v>
      </c>
      <c r="B26" s="536" t="s">
        <v>1647</v>
      </c>
      <c r="C26" s="922">
        <v>615300</v>
      </c>
      <c r="D26" s="918" t="s">
        <v>24</v>
      </c>
      <c r="E26" s="543">
        <v>30</v>
      </c>
      <c r="F26" s="544">
        <v>31.87</v>
      </c>
      <c r="G26" s="540">
        <v>156</v>
      </c>
      <c r="H26" s="541" t="s">
        <v>1642</v>
      </c>
      <c r="I26" s="918">
        <v>100103</v>
      </c>
      <c r="J26" s="918" t="s">
        <v>1602</v>
      </c>
      <c r="K26" s="485">
        <v>56.73</v>
      </c>
      <c r="L26" s="485">
        <f t="shared" si="0"/>
        <v>56.73</v>
      </c>
      <c r="M26" s="485">
        <f t="shared" si="1"/>
        <v>56.73</v>
      </c>
      <c r="N26" s="547">
        <v>20.28</v>
      </c>
      <c r="O26" s="913">
        <v>0.94340000000000002</v>
      </c>
      <c r="P26" s="914">
        <v>19.14</v>
      </c>
      <c r="Q26" s="918"/>
      <c r="R26" s="914">
        <v>19.14</v>
      </c>
      <c r="S26" s="914"/>
      <c r="T26" s="918"/>
    </row>
    <row r="27" spans="1:20" ht="27" x14ac:dyDescent="0.3">
      <c r="A27" s="915" t="s">
        <v>1599</v>
      </c>
      <c r="B27" s="536" t="s">
        <v>1648</v>
      </c>
      <c r="C27" s="922">
        <v>625300</v>
      </c>
      <c r="D27" s="918" t="s">
        <v>24</v>
      </c>
      <c r="E27" s="543">
        <v>30</v>
      </c>
      <c r="F27" s="544">
        <v>31.95</v>
      </c>
      <c r="G27" s="540">
        <v>156</v>
      </c>
      <c r="H27" s="541" t="s">
        <v>1644</v>
      </c>
      <c r="I27" s="918">
        <v>100103</v>
      </c>
      <c r="J27" s="918" t="s">
        <v>1602</v>
      </c>
      <c r="K27" s="485">
        <v>57.9</v>
      </c>
      <c r="L27" s="485">
        <f t="shared" si="0"/>
        <v>57.9</v>
      </c>
      <c r="M27" s="485">
        <f t="shared" si="1"/>
        <v>57.9</v>
      </c>
      <c r="N27" s="545">
        <v>20.28</v>
      </c>
      <c r="O27" s="913">
        <v>0.94340000000000002</v>
      </c>
      <c r="P27" s="914">
        <v>19.14</v>
      </c>
      <c r="Q27" s="918"/>
      <c r="R27" s="914">
        <v>19.14</v>
      </c>
      <c r="S27" s="914"/>
      <c r="T27" s="918"/>
    </row>
    <row r="28" spans="1:20" ht="27" x14ac:dyDescent="0.3">
      <c r="A28" s="915" t="s">
        <v>1599</v>
      </c>
      <c r="B28" s="536" t="s">
        <v>1649</v>
      </c>
      <c r="C28" s="537">
        <v>635300</v>
      </c>
      <c r="D28" s="918" t="s">
        <v>24</v>
      </c>
      <c r="E28" s="543">
        <v>30</v>
      </c>
      <c r="F28" s="544">
        <v>31.95</v>
      </c>
      <c r="G28" s="540">
        <v>294</v>
      </c>
      <c r="H28" s="541" t="s">
        <v>1650</v>
      </c>
      <c r="I28" s="918">
        <v>100103</v>
      </c>
      <c r="J28" s="918" t="s">
        <v>1602</v>
      </c>
      <c r="K28" s="485">
        <v>57.948</v>
      </c>
      <c r="L28" s="485">
        <f t="shared" si="0"/>
        <v>57.948</v>
      </c>
      <c r="M28" s="485">
        <f t="shared" si="1"/>
        <v>57.948</v>
      </c>
      <c r="N28" s="547">
        <v>20.28</v>
      </c>
      <c r="O28" s="913">
        <v>0.94340000000000002</v>
      </c>
      <c r="P28" s="914">
        <v>19.14</v>
      </c>
      <c r="Q28" s="918"/>
      <c r="R28" s="914">
        <v>19.14</v>
      </c>
      <c r="S28" s="914"/>
      <c r="T28" s="918"/>
    </row>
    <row r="29" spans="1:20" ht="27" x14ac:dyDescent="0.3">
      <c r="A29" s="915" t="s">
        <v>1599</v>
      </c>
      <c r="B29" s="536" t="s">
        <v>1651</v>
      </c>
      <c r="C29" s="922">
        <v>665400</v>
      </c>
      <c r="D29" s="918" t="s">
        <v>24</v>
      </c>
      <c r="E29" s="543">
        <v>30</v>
      </c>
      <c r="F29" s="544">
        <v>31.95</v>
      </c>
      <c r="G29" s="540">
        <v>156</v>
      </c>
      <c r="H29" s="541" t="s">
        <v>1646</v>
      </c>
      <c r="I29" s="918">
        <v>100103</v>
      </c>
      <c r="J29" s="918" t="s">
        <v>1602</v>
      </c>
      <c r="K29" s="485">
        <v>51.6</v>
      </c>
      <c r="L29" s="485">
        <f t="shared" si="0"/>
        <v>51.6</v>
      </c>
      <c r="M29" s="485">
        <f t="shared" si="1"/>
        <v>51.6</v>
      </c>
      <c r="N29" s="547">
        <v>20.28</v>
      </c>
      <c r="O29" s="913">
        <v>0.94340000000000002</v>
      </c>
      <c r="P29" s="914">
        <v>19.14</v>
      </c>
      <c r="Q29" s="918"/>
      <c r="R29" s="914">
        <v>19.14</v>
      </c>
      <c r="S29" s="914"/>
      <c r="T29" s="918"/>
    </row>
    <row r="30" spans="1:20" ht="27" x14ac:dyDescent="0.3">
      <c r="A30" s="915" t="s">
        <v>1599</v>
      </c>
      <c r="B30" s="536" t="s">
        <v>1652</v>
      </c>
      <c r="C30" s="537">
        <v>666600</v>
      </c>
      <c r="D30" s="918" t="s">
        <v>24</v>
      </c>
      <c r="E30" s="543">
        <v>30</v>
      </c>
      <c r="F30" s="544">
        <v>31.95</v>
      </c>
      <c r="G30" s="540">
        <v>156</v>
      </c>
      <c r="H30" s="541" t="s">
        <v>1646</v>
      </c>
      <c r="I30" s="918">
        <v>100103</v>
      </c>
      <c r="J30" s="918" t="s">
        <v>1602</v>
      </c>
      <c r="K30" s="485">
        <v>58.14</v>
      </c>
      <c r="L30" s="485">
        <f t="shared" si="0"/>
        <v>58.14</v>
      </c>
      <c r="M30" s="485">
        <f t="shared" si="1"/>
        <v>58.14</v>
      </c>
      <c r="N30" s="547">
        <v>20.28</v>
      </c>
      <c r="O30" s="913">
        <v>0.94340000000000002</v>
      </c>
      <c r="P30" s="914">
        <v>19.14</v>
      </c>
      <c r="Q30" s="918"/>
      <c r="R30" s="914">
        <v>19.14</v>
      </c>
      <c r="S30" s="914"/>
      <c r="T30" s="918"/>
    </row>
    <row r="31" spans="1:20" ht="27" x14ac:dyDescent="0.3">
      <c r="A31" s="915" t="s">
        <v>1599</v>
      </c>
      <c r="B31" s="536" t="s">
        <v>1653</v>
      </c>
      <c r="C31" s="537">
        <v>666700</v>
      </c>
      <c r="D31" s="918" t="s">
        <v>24</v>
      </c>
      <c r="E31" s="543">
        <v>30</v>
      </c>
      <c r="F31" s="544">
        <v>31.95</v>
      </c>
      <c r="G31" s="540">
        <v>156</v>
      </c>
      <c r="H31" s="541" t="s">
        <v>1646</v>
      </c>
      <c r="I31" s="918">
        <v>100103</v>
      </c>
      <c r="J31" s="918" t="s">
        <v>1602</v>
      </c>
      <c r="K31" s="485">
        <v>61.728000000000002</v>
      </c>
      <c r="L31" s="485">
        <f t="shared" si="0"/>
        <v>61.728000000000002</v>
      </c>
      <c r="M31" s="485">
        <f t="shared" si="1"/>
        <v>61.728000000000002</v>
      </c>
      <c r="N31" s="545">
        <v>20.28</v>
      </c>
      <c r="O31" s="913">
        <v>0.94340000000000002</v>
      </c>
      <c r="P31" s="914">
        <v>19.14</v>
      </c>
      <c r="Q31" s="918"/>
      <c r="R31" s="914">
        <v>19.14</v>
      </c>
      <c r="S31" s="914"/>
      <c r="T31" s="918"/>
    </row>
    <row r="32" spans="1:20" ht="34.200000000000003" x14ac:dyDescent="0.3">
      <c r="A32" s="915" t="s">
        <v>1599</v>
      </c>
      <c r="B32" s="536" t="s">
        <v>1654</v>
      </c>
      <c r="C32" s="537">
        <v>691600</v>
      </c>
      <c r="D32" s="918" t="s">
        <v>24</v>
      </c>
      <c r="E32" s="543">
        <v>20</v>
      </c>
      <c r="F32" s="544">
        <v>22.45</v>
      </c>
      <c r="G32" s="540">
        <v>103</v>
      </c>
      <c r="H32" s="541" t="s">
        <v>1655</v>
      </c>
      <c r="I32" s="918">
        <v>100103</v>
      </c>
      <c r="J32" s="918" t="s">
        <v>1602</v>
      </c>
      <c r="K32" s="485">
        <v>37.4</v>
      </c>
      <c r="L32" s="485">
        <f t="shared" si="0"/>
        <v>37.4</v>
      </c>
      <c r="M32" s="485">
        <f t="shared" si="1"/>
        <v>37.4</v>
      </c>
      <c r="N32" s="539" t="s">
        <v>1656</v>
      </c>
      <c r="O32" s="913">
        <v>0.94340000000000002</v>
      </c>
      <c r="P32" s="914">
        <v>11.641556</v>
      </c>
      <c r="Q32" s="918"/>
      <c r="R32" s="914">
        <v>11.641556</v>
      </c>
      <c r="S32" s="914"/>
      <c r="T32" s="918"/>
    </row>
    <row r="33" spans="1:20" ht="34.200000000000003" x14ac:dyDescent="0.3">
      <c r="A33" s="915" t="s">
        <v>1599</v>
      </c>
      <c r="B33" s="536" t="s">
        <v>1657</v>
      </c>
      <c r="C33" s="537">
        <v>499180</v>
      </c>
      <c r="D33" s="918" t="s">
        <v>24</v>
      </c>
      <c r="E33" s="543">
        <v>30</v>
      </c>
      <c r="F33" s="544">
        <v>32.06</v>
      </c>
      <c r="G33" s="540">
        <v>136</v>
      </c>
      <c r="H33" s="541" t="s">
        <v>1658</v>
      </c>
      <c r="I33" s="918">
        <v>100103</v>
      </c>
      <c r="J33" s="918" t="s">
        <v>1602</v>
      </c>
      <c r="K33" s="485">
        <v>68.599999999999994</v>
      </c>
      <c r="L33" s="485">
        <f t="shared" si="0"/>
        <v>68.599999999999994</v>
      </c>
      <c r="M33" s="485">
        <f t="shared" si="1"/>
        <v>68.599999999999994</v>
      </c>
      <c r="N33" s="539" t="s">
        <v>1659</v>
      </c>
      <c r="O33" s="913">
        <v>0.94340000000000002</v>
      </c>
      <c r="P33" s="914">
        <v>27.8</v>
      </c>
      <c r="Q33" s="918"/>
      <c r="R33" s="914">
        <v>27.8</v>
      </c>
      <c r="S33" s="914"/>
      <c r="T33" s="918"/>
    </row>
    <row r="34" spans="1:20" ht="27" x14ac:dyDescent="0.3">
      <c r="A34" s="915" t="s">
        <v>1599</v>
      </c>
      <c r="B34" s="536" t="s">
        <v>1660</v>
      </c>
      <c r="C34" s="537">
        <v>49913</v>
      </c>
      <c r="D34" s="918" t="s">
        <v>24</v>
      </c>
      <c r="E34" s="543">
        <v>30</v>
      </c>
      <c r="F34" s="544">
        <v>31.95</v>
      </c>
      <c r="G34" s="540">
        <v>130</v>
      </c>
      <c r="H34" s="541" t="s">
        <v>1661</v>
      </c>
      <c r="I34" s="918">
        <v>100103</v>
      </c>
      <c r="J34" s="918" t="s">
        <v>1602</v>
      </c>
      <c r="K34" s="485">
        <v>59.62</v>
      </c>
      <c r="L34" s="485">
        <f t="shared" si="0"/>
        <v>59.62</v>
      </c>
      <c r="M34" s="485">
        <f t="shared" si="1"/>
        <v>59.62</v>
      </c>
      <c r="N34" s="539" t="s">
        <v>1662</v>
      </c>
      <c r="O34" s="913">
        <v>0.94340000000000002</v>
      </c>
      <c r="P34" s="914">
        <v>23.5</v>
      </c>
      <c r="Q34" s="918"/>
      <c r="R34" s="914">
        <v>23.5</v>
      </c>
      <c r="S34" s="914"/>
      <c r="T34" s="918"/>
    </row>
    <row r="35" spans="1:20" ht="34.200000000000003" x14ac:dyDescent="0.3">
      <c r="A35" s="915" t="s">
        <v>1599</v>
      </c>
      <c r="B35" s="536" t="s">
        <v>1663</v>
      </c>
      <c r="C35" s="537">
        <v>110452</v>
      </c>
      <c r="D35" s="918" t="s">
        <v>24</v>
      </c>
      <c r="E35" s="543">
        <v>30</v>
      </c>
      <c r="F35" s="544">
        <v>31.95</v>
      </c>
      <c r="G35" s="540">
        <v>108</v>
      </c>
      <c r="H35" s="541" t="s">
        <v>1621</v>
      </c>
      <c r="I35" s="918">
        <v>100103</v>
      </c>
      <c r="J35" s="918" t="s">
        <v>1602</v>
      </c>
      <c r="K35" s="485">
        <v>61.77</v>
      </c>
      <c r="L35" s="485">
        <f t="shared" si="0"/>
        <v>61.77</v>
      </c>
      <c r="M35" s="485">
        <f t="shared" si="1"/>
        <v>61.77</v>
      </c>
      <c r="N35" s="539" t="s">
        <v>1664</v>
      </c>
      <c r="O35" s="913">
        <v>0.94340000000000002</v>
      </c>
      <c r="P35" s="914">
        <v>28.283132000000002</v>
      </c>
      <c r="Q35" s="918"/>
      <c r="R35" s="914">
        <v>28.283132000000002</v>
      </c>
      <c r="S35" s="914"/>
      <c r="T35" s="918"/>
    </row>
    <row r="36" spans="1:20" x14ac:dyDescent="0.3">
      <c r="A36" s="915" t="s">
        <v>1599</v>
      </c>
      <c r="B36" s="536" t="s">
        <v>1665</v>
      </c>
      <c r="C36" s="537">
        <v>1230</v>
      </c>
      <c r="D36" s="918" t="s">
        <v>24</v>
      </c>
      <c r="E36" s="543">
        <v>30</v>
      </c>
      <c r="F36" s="544">
        <v>31.73</v>
      </c>
      <c r="G36" s="540">
        <v>176</v>
      </c>
      <c r="H36" s="541" t="s">
        <v>1666</v>
      </c>
      <c r="I36" s="918">
        <v>100103</v>
      </c>
      <c r="J36" s="918" t="s">
        <v>1602</v>
      </c>
      <c r="K36" s="485">
        <v>82.718000000000004</v>
      </c>
      <c r="L36" s="485">
        <f t="shared" si="0"/>
        <v>82.718000000000004</v>
      </c>
      <c r="M36" s="485">
        <f t="shared" si="1"/>
        <v>82.718000000000004</v>
      </c>
      <c r="N36" s="545">
        <v>36</v>
      </c>
      <c r="O36" s="913">
        <v>0.94340000000000002</v>
      </c>
      <c r="P36" s="914">
        <v>33.962400000000002</v>
      </c>
      <c r="Q36" s="918"/>
      <c r="R36" s="914">
        <v>33.962400000000002</v>
      </c>
      <c r="S36" s="914"/>
      <c r="T36" s="918"/>
    </row>
    <row r="37" spans="1:20" ht="22.8" x14ac:dyDescent="0.3">
      <c r="A37" s="915" t="s">
        <v>1599</v>
      </c>
      <c r="B37" s="536" t="s">
        <v>1667</v>
      </c>
      <c r="C37" s="537">
        <v>1250</v>
      </c>
      <c r="D37" s="918" t="s">
        <v>24</v>
      </c>
      <c r="E37" s="543">
        <v>30</v>
      </c>
      <c r="F37" s="544">
        <v>31.73</v>
      </c>
      <c r="G37" s="540">
        <v>195</v>
      </c>
      <c r="H37" s="541" t="s">
        <v>1668</v>
      </c>
      <c r="I37" s="918">
        <v>100103</v>
      </c>
      <c r="J37" s="918" t="s">
        <v>1602</v>
      </c>
      <c r="K37" s="485">
        <v>96.165000000000006</v>
      </c>
      <c r="L37" s="485">
        <f t="shared" si="0"/>
        <v>96.165000000000006</v>
      </c>
      <c r="M37" s="485">
        <f t="shared" si="1"/>
        <v>96.165000000000006</v>
      </c>
      <c r="N37" s="545">
        <v>36</v>
      </c>
      <c r="O37" s="913">
        <v>0.94340000000000002</v>
      </c>
      <c r="P37" s="914">
        <v>33.962400000000002</v>
      </c>
      <c r="Q37" s="918"/>
      <c r="R37" s="914">
        <v>33.962400000000002</v>
      </c>
      <c r="S37" s="914"/>
      <c r="T37" s="918"/>
    </row>
    <row r="38" spans="1:20" ht="27" x14ac:dyDescent="0.3">
      <c r="A38" s="915" t="s">
        <v>1599</v>
      </c>
      <c r="B38" s="536" t="s">
        <v>1669</v>
      </c>
      <c r="C38" s="923">
        <v>7805</v>
      </c>
      <c r="D38" s="918" t="s">
        <v>24</v>
      </c>
      <c r="E38" s="543">
        <v>30</v>
      </c>
      <c r="F38" s="544">
        <v>31.79</v>
      </c>
      <c r="G38" s="540">
        <v>53</v>
      </c>
      <c r="H38" s="541" t="s">
        <v>1670</v>
      </c>
      <c r="I38" s="918">
        <v>100103</v>
      </c>
      <c r="J38" s="918" t="s">
        <v>1602</v>
      </c>
      <c r="K38" s="485">
        <v>102.068</v>
      </c>
      <c r="L38" s="485">
        <f t="shared" si="0"/>
        <v>102.068</v>
      </c>
      <c r="M38" s="485">
        <f t="shared" si="1"/>
        <v>102.068</v>
      </c>
      <c r="N38" s="547">
        <v>27.39</v>
      </c>
      <c r="O38" s="913">
        <v>0.94340000000000002</v>
      </c>
      <c r="P38" s="914">
        <v>25.839726000000002</v>
      </c>
      <c r="Q38" s="918"/>
      <c r="R38" s="914">
        <v>25.839726000000002</v>
      </c>
      <c r="S38" s="914"/>
      <c r="T38" s="918"/>
    </row>
    <row r="39" spans="1:20" ht="27" x14ac:dyDescent="0.3">
      <c r="A39" s="915" t="s">
        <v>1599</v>
      </c>
      <c r="B39" s="536" t="s">
        <v>1671</v>
      </c>
      <c r="C39" s="537">
        <v>26624</v>
      </c>
      <c r="D39" s="918" t="s">
        <v>24</v>
      </c>
      <c r="E39" s="543">
        <v>30</v>
      </c>
      <c r="F39" s="544">
        <v>31.87</v>
      </c>
      <c r="G39" s="540">
        <v>192</v>
      </c>
      <c r="H39" s="541" t="s">
        <v>1672</v>
      </c>
      <c r="I39" s="918">
        <v>100103</v>
      </c>
      <c r="J39" s="918" t="s">
        <v>1602</v>
      </c>
      <c r="K39" s="485">
        <v>86.376999999999995</v>
      </c>
      <c r="L39" s="485">
        <f t="shared" si="0"/>
        <v>86.376999999999995</v>
      </c>
      <c r="M39" s="485">
        <f t="shared" si="1"/>
        <v>86.376999999999995</v>
      </c>
      <c r="N39" s="545">
        <v>36</v>
      </c>
      <c r="O39" s="913">
        <v>0.94340000000000002</v>
      </c>
      <c r="P39" s="914">
        <v>33.962400000000002</v>
      </c>
      <c r="Q39" s="918"/>
      <c r="R39" s="914">
        <v>33.962400000000002</v>
      </c>
      <c r="S39" s="914"/>
      <c r="T39" s="918"/>
    </row>
    <row r="40" spans="1:20" ht="22.8" x14ac:dyDescent="0.3">
      <c r="A40" s="915" t="s">
        <v>1599</v>
      </c>
      <c r="B40" s="536" t="s">
        <v>1673</v>
      </c>
      <c r="C40" s="537">
        <v>7812</v>
      </c>
      <c r="D40" s="918" t="s">
        <v>24</v>
      </c>
      <c r="E40" s="543">
        <v>35</v>
      </c>
      <c r="F40" s="544">
        <v>37.18</v>
      </c>
      <c r="G40" s="540">
        <v>74</v>
      </c>
      <c r="H40" s="541" t="s">
        <v>1674</v>
      </c>
      <c r="I40" s="918">
        <v>100100</v>
      </c>
      <c r="J40" s="918" t="s">
        <v>1675</v>
      </c>
      <c r="K40" s="485">
        <v>74.040000000000006</v>
      </c>
      <c r="L40" s="485">
        <f t="shared" si="0"/>
        <v>74.040000000000006</v>
      </c>
      <c r="M40" s="485">
        <f t="shared" si="1"/>
        <v>74.040000000000006</v>
      </c>
      <c r="N40" s="547">
        <v>34.979999999999997</v>
      </c>
      <c r="O40" s="913">
        <v>0.88</v>
      </c>
      <c r="P40" s="914">
        <v>30.9</v>
      </c>
      <c r="Q40" s="918"/>
      <c r="R40" s="914">
        <v>30.9</v>
      </c>
      <c r="S40" s="914"/>
      <c r="T40" s="918"/>
    </row>
    <row r="41" spans="1:20" ht="22.8" x14ac:dyDescent="0.3">
      <c r="A41" s="915" t="s">
        <v>1599</v>
      </c>
      <c r="B41" s="536" t="s">
        <v>1676</v>
      </c>
      <c r="C41" s="537">
        <v>8820</v>
      </c>
      <c r="D41" s="918" t="s">
        <v>24</v>
      </c>
      <c r="E41" s="543">
        <v>30</v>
      </c>
      <c r="F41" s="544">
        <v>31.77</v>
      </c>
      <c r="G41" s="540">
        <v>95</v>
      </c>
      <c r="H41" s="541" t="s">
        <v>1677</v>
      </c>
      <c r="I41" s="918">
        <v>100100</v>
      </c>
      <c r="J41" s="918" t="s">
        <v>1675</v>
      </c>
      <c r="K41" s="485">
        <v>94.93</v>
      </c>
      <c r="L41" s="485">
        <f t="shared" si="0"/>
        <v>94.93</v>
      </c>
      <c r="M41" s="485">
        <f t="shared" si="1"/>
        <v>94.93</v>
      </c>
      <c r="N41" s="547">
        <v>44.77</v>
      </c>
      <c r="O41" s="913">
        <v>0.88</v>
      </c>
      <c r="P41" s="914">
        <v>39.4</v>
      </c>
      <c r="Q41" s="918"/>
      <c r="R41" s="914">
        <v>39.4</v>
      </c>
      <c r="S41" s="914"/>
      <c r="T41" s="918"/>
    </row>
    <row r="42" spans="1:20" ht="22.8" x14ac:dyDescent="0.3">
      <c r="A42" s="915" t="s">
        <v>1599</v>
      </c>
      <c r="B42" s="536" t="s">
        <v>1678</v>
      </c>
      <c r="C42" s="537">
        <v>88013</v>
      </c>
      <c r="D42" s="918" t="s">
        <v>24</v>
      </c>
      <c r="E42" s="543">
        <v>30</v>
      </c>
      <c r="F42" s="544">
        <v>31.77</v>
      </c>
      <c r="G42" s="540">
        <v>82</v>
      </c>
      <c r="H42" s="541" t="s">
        <v>1677</v>
      </c>
      <c r="I42" s="918">
        <v>100100</v>
      </c>
      <c r="J42" s="918" t="s">
        <v>1675</v>
      </c>
      <c r="K42" s="485">
        <v>101.054</v>
      </c>
      <c r="L42" s="485">
        <f t="shared" si="0"/>
        <v>101.054</v>
      </c>
      <c r="M42" s="485">
        <f t="shared" si="1"/>
        <v>101.054</v>
      </c>
      <c r="N42" s="547">
        <v>44.77</v>
      </c>
      <c r="O42" s="913">
        <v>0.88</v>
      </c>
      <c r="P42" s="914">
        <v>39.4</v>
      </c>
      <c r="Q42" s="918"/>
      <c r="R42" s="914">
        <v>39.4</v>
      </c>
      <c r="S42" s="914"/>
      <c r="T42" s="918"/>
    </row>
    <row r="43" spans="1:20" ht="27" x14ac:dyDescent="0.3">
      <c r="A43" s="915" t="s">
        <v>1599</v>
      </c>
      <c r="B43" s="536" t="s">
        <v>1652</v>
      </c>
      <c r="C43" s="537">
        <v>776666</v>
      </c>
      <c r="D43" s="918" t="s">
        <v>24</v>
      </c>
      <c r="E43" s="543">
        <v>30</v>
      </c>
      <c r="F43" s="544">
        <v>31.95</v>
      </c>
      <c r="G43" s="540">
        <v>156</v>
      </c>
      <c r="H43" s="541" t="s">
        <v>1646</v>
      </c>
      <c r="I43" s="918">
        <v>100103</v>
      </c>
      <c r="J43" s="918" t="s">
        <v>1602</v>
      </c>
      <c r="K43" s="485">
        <v>65.372</v>
      </c>
      <c r="L43" s="485">
        <f t="shared" si="0"/>
        <v>65.372</v>
      </c>
      <c r="M43" s="485">
        <f t="shared" si="1"/>
        <v>65.372</v>
      </c>
      <c r="N43" s="547">
        <v>20.28</v>
      </c>
      <c r="O43" s="913">
        <v>0.94340000000000002</v>
      </c>
      <c r="P43" s="914">
        <v>19.14</v>
      </c>
      <c r="Q43" s="918"/>
      <c r="R43" s="914">
        <v>19.14</v>
      </c>
      <c r="S43" s="914"/>
      <c r="T43" s="918"/>
    </row>
    <row r="44" spans="1:20" ht="27" x14ac:dyDescent="0.3">
      <c r="A44" s="915" t="s">
        <v>1599</v>
      </c>
      <c r="B44" s="536" t="s">
        <v>1679</v>
      </c>
      <c r="C44" s="537">
        <v>776667</v>
      </c>
      <c r="D44" s="918" t="s">
        <v>24</v>
      </c>
      <c r="E44" s="543">
        <v>30</v>
      </c>
      <c r="F44" s="544">
        <v>31.95</v>
      </c>
      <c r="G44" s="540">
        <v>156</v>
      </c>
      <c r="H44" s="549" t="s">
        <v>1646</v>
      </c>
      <c r="I44" s="918">
        <v>100103</v>
      </c>
      <c r="J44" s="918" t="s">
        <v>1602</v>
      </c>
      <c r="K44" s="485">
        <v>62.72</v>
      </c>
      <c r="L44" s="485">
        <f t="shared" si="0"/>
        <v>62.72</v>
      </c>
      <c r="M44" s="485">
        <f t="shared" si="1"/>
        <v>62.72</v>
      </c>
      <c r="N44" s="547">
        <v>20.28</v>
      </c>
      <c r="O44" s="913">
        <v>0.94340000000000002</v>
      </c>
      <c r="P44" s="914">
        <v>19.14</v>
      </c>
      <c r="Q44" s="918"/>
      <c r="R44" s="914">
        <v>19.14</v>
      </c>
      <c r="S44" s="914"/>
      <c r="T44" s="918"/>
    </row>
    <row r="45" spans="1:20" ht="34.200000000000003" x14ac:dyDescent="0.3">
      <c r="A45" s="915" t="s">
        <v>1599</v>
      </c>
      <c r="B45" s="536" t="s">
        <v>1680</v>
      </c>
      <c r="C45" s="537">
        <v>776654</v>
      </c>
      <c r="D45" s="918" t="s">
        <v>24</v>
      </c>
      <c r="E45" s="543">
        <v>30</v>
      </c>
      <c r="F45" s="544">
        <v>31.95</v>
      </c>
      <c r="G45" s="540">
        <v>156</v>
      </c>
      <c r="H45" s="541" t="s">
        <v>1646</v>
      </c>
      <c r="I45" s="918">
        <v>100103</v>
      </c>
      <c r="J45" s="918" t="s">
        <v>1602</v>
      </c>
      <c r="K45" s="485">
        <v>61.472000000000001</v>
      </c>
      <c r="L45" s="485">
        <f t="shared" si="0"/>
        <v>61.472000000000001</v>
      </c>
      <c r="M45" s="485">
        <f t="shared" si="1"/>
        <v>61.472000000000001</v>
      </c>
      <c r="N45" s="547">
        <v>20.28</v>
      </c>
      <c r="O45" s="913">
        <v>0.94340000000000002</v>
      </c>
      <c r="P45" s="914">
        <v>19.14</v>
      </c>
      <c r="Q45" s="918"/>
      <c r="R45" s="914">
        <v>19.14</v>
      </c>
      <c r="S45" s="914"/>
      <c r="T45" s="918"/>
    </row>
    <row r="46" spans="1:20" ht="27" x14ac:dyDescent="0.3">
      <c r="A46" s="915" t="s">
        <v>1599</v>
      </c>
      <c r="B46" s="536" t="s">
        <v>1681</v>
      </c>
      <c r="C46" s="537">
        <v>776121</v>
      </c>
      <c r="D46" s="918" t="s">
        <v>24</v>
      </c>
      <c r="E46" s="543">
        <v>30</v>
      </c>
      <c r="F46" s="544">
        <v>31.87</v>
      </c>
      <c r="G46" s="540">
        <v>158</v>
      </c>
      <c r="H46" s="541" t="s">
        <v>1642</v>
      </c>
      <c r="I46" s="918">
        <v>100103</v>
      </c>
      <c r="J46" s="918" t="s">
        <v>1602</v>
      </c>
      <c r="K46" s="485">
        <v>64.945999999999998</v>
      </c>
      <c r="L46" s="485">
        <f t="shared" si="0"/>
        <v>64.945999999999998</v>
      </c>
      <c r="M46" s="485">
        <f t="shared" si="1"/>
        <v>64.945999999999998</v>
      </c>
      <c r="N46" s="547">
        <v>20.28</v>
      </c>
      <c r="O46" s="913">
        <v>0.94340000000000002</v>
      </c>
      <c r="P46" s="914">
        <v>19.14</v>
      </c>
      <c r="Q46" s="918"/>
      <c r="R46" s="914">
        <v>19.14</v>
      </c>
      <c r="S46" s="914"/>
      <c r="T46" s="918"/>
    </row>
    <row r="47" spans="1:20" ht="34.200000000000003" x14ac:dyDescent="0.3">
      <c r="A47" s="915" t="s">
        <v>1599</v>
      </c>
      <c r="B47" s="536" t="s">
        <v>1682</v>
      </c>
      <c r="C47" s="537">
        <v>776916</v>
      </c>
      <c r="D47" s="918" t="s">
        <v>24</v>
      </c>
      <c r="E47" s="543">
        <v>30</v>
      </c>
      <c r="F47" s="544">
        <v>31.79</v>
      </c>
      <c r="G47" s="540">
        <v>156</v>
      </c>
      <c r="H47" s="541" t="s">
        <v>1655</v>
      </c>
      <c r="I47" s="918">
        <v>100103</v>
      </c>
      <c r="J47" s="918" t="s">
        <v>1602</v>
      </c>
      <c r="K47" s="485">
        <v>62.244999999999997</v>
      </c>
      <c r="L47" s="485">
        <f t="shared" si="0"/>
        <v>62.244999999999997</v>
      </c>
      <c r="M47" s="485">
        <f t="shared" si="1"/>
        <v>62.244999999999997</v>
      </c>
      <c r="N47" s="547">
        <v>19.8</v>
      </c>
      <c r="O47" s="913">
        <v>0.94340000000000002</v>
      </c>
      <c r="P47" s="914">
        <v>18.679320000000001</v>
      </c>
      <c r="Q47" s="918"/>
      <c r="R47" s="914">
        <v>18.679320000000001</v>
      </c>
      <c r="S47" s="914"/>
      <c r="T47" s="918"/>
    </row>
    <row r="48" spans="1:20" ht="34.200000000000003" x14ac:dyDescent="0.3">
      <c r="A48" s="915" t="s">
        <v>1599</v>
      </c>
      <c r="B48" s="536" t="s">
        <v>1683</v>
      </c>
      <c r="C48" s="537">
        <v>776153</v>
      </c>
      <c r="D48" s="918" t="s">
        <v>24</v>
      </c>
      <c r="E48" s="543">
        <v>30</v>
      </c>
      <c r="F48" s="544">
        <v>31.87</v>
      </c>
      <c r="G48" s="540">
        <v>158</v>
      </c>
      <c r="H48" s="550" t="s">
        <v>1642</v>
      </c>
      <c r="I48" s="918">
        <v>100103</v>
      </c>
      <c r="J48" s="918" t="s">
        <v>1602</v>
      </c>
      <c r="K48" s="485">
        <v>62.26</v>
      </c>
      <c r="L48" s="485">
        <f t="shared" si="0"/>
        <v>62.26</v>
      </c>
      <c r="M48" s="485">
        <f t="shared" si="1"/>
        <v>62.26</v>
      </c>
      <c r="N48" s="547">
        <v>20.28</v>
      </c>
      <c r="O48" s="913">
        <v>0.94340000000000002</v>
      </c>
      <c r="P48" s="914">
        <v>19.14</v>
      </c>
      <c r="Q48" s="918"/>
      <c r="R48" s="914">
        <v>19.14</v>
      </c>
      <c r="S48" s="914"/>
      <c r="T48" s="918"/>
    </row>
    <row r="49" spans="1:20" ht="34.200000000000003" x14ac:dyDescent="0.3">
      <c r="A49" s="915" t="s">
        <v>1599</v>
      </c>
      <c r="B49" s="536" t="s">
        <v>1684</v>
      </c>
      <c r="C49" s="537">
        <v>770452</v>
      </c>
      <c r="D49" s="918" t="s">
        <v>24</v>
      </c>
      <c r="E49" s="543">
        <v>30</v>
      </c>
      <c r="F49" s="544">
        <v>31.95</v>
      </c>
      <c r="G49" s="540">
        <v>112</v>
      </c>
      <c r="H49" s="541" t="s">
        <v>1621</v>
      </c>
      <c r="I49" s="918">
        <v>100103</v>
      </c>
      <c r="J49" s="918" t="s">
        <v>1602</v>
      </c>
      <c r="K49" s="485">
        <v>65.25</v>
      </c>
      <c r="L49" s="485">
        <f t="shared" si="0"/>
        <v>65.25</v>
      </c>
      <c r="M49" s="485">
        <f t="shared" si="1"/>
        <v>65.25</v>
      </c>
      <c r="N49" s="547">
        <v>29.98</v>
      </c>
      <c r="O49" s="913">
        <v>0.94340000000000002</v>
      </c>
      <c r="P49" s="914">
        <v>28.283132000000002</v>
      </c>
      <c r="Q49" s="918"/>
      <c r="R49" s="914">
        <v>28.283132000000002</v>
      </c>
      <c r="S49" s="914"/>
      <c r="T49" s="918"/>
    </row>
    <row r="50" spans="1:20" ht="27" x14ac:dyDescent="0.3">
      <c r="A50" s="915" t="s">
        <v>1599</v>
      </c>
      <c r="B50" s="536" t="s">
        <v>1685</v>
      </c>
      <c r="C50" s="537">
        <v>770458</v>
      </c>
      <c r="D50" s="918" t="s">
        <v>24</v>
      </c>
      <c r="E50" s="543">
        <v>30</v>
      </c>
      <c r="F50" s="544">
        <v>31.95</v>
      </c>
      <c r="G50" s="540">
        <v>112</v>
      </c>
      <c r="H50" s="549" t="s">
        <v>1621</v>
      </c>
      <c r="I50" s="918">
        <v>100103</v>
      </c>
      <c r="J50" s="918" t="s">
        <v>1602</v>
      </c>
      <c r="K50" s="485">
        <v>80.304000000000002</v>
      </c>
      <c r="L50" s="485">
        <f t="shared" si="0"/>
        <v>80.304000000000002</v>
      </c>
      <c r="M50" s="485">
        <f t="shared" si="1"/>
        <v>80.304000000000002</v>
      </c>
      <c r="N50" s="547">
        <v>40.54</v>
      </c>
      <c r="O50" s="913">
        <v>0.94340000000000002</v>
      </c>
      <c r="P50" s="914">
        <v>38.245435999999998</v>
      </c>
      <c r="Q50" s="918"/>
      <c r="R50" s="914">
        <v>38.245435999999998</v>
      </c>
      <c r="S50" s="914"/>
      <c r="T50" s="918"/>
    </row>
    <row r="51" spans="1:20" ht="22.8" x14ac:dyDescent="0.3">
      <c r="A51" s="915" t="s">
        <v>1599</v>
      </c>
      <c r="B51" s="536" t="s">
        <v>1686</v>
      </c>
      <c r="C51" s="537">
        <v>771230</v>
      </c>
      <c r="D51" s="918" t="s">
        <v>24</v>
      </c>
      <c r="E51" s="543">
        <v>30</v>
      </c>
      <c r="F51" s="544">
        <v>31.73</v>
      </c>
      <c r="G51" s="540">
        <v>194</v>
      </c>
      <c r="H51" s="541" t="s">
        <v>1687</v>
      </c>
      <c r="I51" s="918">
        <v>100103</v>
      </c>
      <c r="J51" s="918" t="s">
        <v>1602</v>
      </c>
      <c r="K51" s="485">
        <v>83.597999999999999</v>
      </c>
      <c r="L51" s="485">
        <f t="shared" si="0"/>
        <v>83.597999999999999</v>
      </c>
      <c r="M51" s="485">
        <f t="shared" si="1"/>
        <v>83.597999999999999</v>
      </c>
      <c r="N51" s="547">
        <v>36</v>
      </c>
      <c r="O51" s="913">
        <v>0.94340000000000002</v>
      </c>
      <c r="P51" s="914">
        <v>33.962400000000002</v>
      </c>
      <c r="Q51" s="918"/>
      <c r="R51" s="914">
        <v>33.962400000000002</v>
      </c>
      <c r="S51" s="914"/>
      <c r="T51" s="918"/>
    </row>
    <row r="52" spans="1:20" ht="34.200000000000003" x14ac:dyDescent="0.3">
      <c r="A52" s="915" t="s">
        <v>1599</v>
      </c>
      <c r="B52" s="536" t="s">
        <v>1688</v>
      </c>
      <c r="C52" s="537">
        <v>776123</v>
      </c>
      <c r="D52" s="918" t="s">
        <v>24</v>
      </c>
      <c r="E52" s="543">
        <v>30</v>
      </c>
      <c r="F52" s="544">
        <v>31.73</v>
      </c>
      <c r="G52" s="540">
        <v>123</v>
      </c>
      <c r="H52" s="541" t="s">
        <v>1636</v>
      </c>
      <c r="I52" s="918">
        <v>100103</v>
      </c>
      <c r="J52" s="918" t="s">
        <v>1602</v>
      </c>
      <c r="K52" s="485">
        <v>63.341000000000001</v>
      </c>
      <c r="L52" s="485">
        <f t="shared" si="0"/>
        <v>63.341000000000001</v>
      </c>
      <c r="M52" s="485">
        <f t="shared" si="1"/>
        <v>63.341000000000001</v>
      </c>
      <c r="N52" s="547">
        <v>29.26</v>
      </c>
      <c r="O52" s="913">
        <v>0.94340000000000002</v>
      </c>
      <c r="P52" s="914">
        <v>27.603884000000001</v>
      </c>
      <c r="Q52" s="918"/>
      <c r="R52" s="914">
        <v>27.603884000000001</v>
      </c>
      <c r="S52" s="914"/>
      <c r="T52" s="918"/>
    </row>
    <row r="53" spans="1:20" ht="34.200000000000003" x14ac:dyDescent="0.3">
      <c r="A53" s="915" t="s">
        <v>1599</v>
      </c>
      <c r="B53" s="536" t="s">
        <v>1689</v>
      </c>
      <c r="C53" s="537">
        <v>776223</v>
      </c>
      <c r="D53" s="918" t="s">
        <v>24</v>
      </c>
      <c r="E53" s="543">
        <v>30</v>
      </c>
      <c r="F53" s="544">
        <v>31.25</v>
      </c>
      <c r="G53" s="540">
        <v>124</v>
      </c>
      <c r="H53" s="541" t="s">
        <v>1638</v>
      </c>
      <c r="I53" s="918">
        <v>100103</v>
      </c>
      <c r="J53" s="918" t="s">
        <v>1602</v>
      </c>
      <c r="K53" s="485">
        <v>62.372</v>
      </c>
      <c r="L53" s="485">
        <f t="shared" si="0"/>
        <v>62.372</v>
      </c>
      <c r="M53" s="485">
        <f t="shared" si="1"/>
        <v>62.372</v>
      </c>
      <c r="N53" s="547">
        <v>29.26</v>
      </c>
      <c r="O53" s="913">
        <v>0.94340000000000002</v>
      </c>
      <c r="P53" s="914">
        <v>27.603884000000001</v>
      </c>
      <c r="Q53" s="918"/>
      <c r="R53" s="914">
        <v>27.603884000000001</v>
      </c>
      <c r="S53" s="914"/>
      <c r="T53" s="918"/>
    </row>
    <row r="54" spans="1:20" ht="34.200000000000003" x14ac:dyDescent="0.3">
      <c r="A54" s="915" t="s">
        <v>1599</v>
      </c>
      <c r="B54" s="536" t="s">
        <v>1690</v>
      </c>
      <c r="C54" s="537">
        <v>776623</v>
      </c>
      <c r="D54" s="918" t="s">
        <v>24</v>
      </c>
      <c r="E54" s="543">
        <v>30</v>
      </c>
      <c r="F54" s="544">
        <v>31.73</v>
      </c>
      <c r="G54" s="540">
        <v>120</v>
      </c>
      <c r="H54" s="541" t="s">
        <v>1640</v>
      </c>
      <c r="I54" s="918">
        <v>100103</v>
      </c>
      <c r="J54" s="918" t="s">
        <v>1602</v>
      </c>
      <c r="K54" s="485">
        <v>62.16</v>
      </c>
      <c r="L54" s="485">
        <f t="shared" si="0"/>
        <v>62.16</v>
      </c>
      <c r="M54" s="485">
        <f t="shared" si="1"/>
        <v>62.16</v>
      </c>
      <c r="N54" s="547">
        <v>29.26</v>
      </c>
      <c r="O54" s="913">
        <v>0.94340000000000002</v>
      </c>
      <c r="P54" s="914">
        <v>27.603884000000001</v>
      </c>
      <c r="Q54" s="918"/>
      <c r="R54" s="914">
        <v>27.603884000000001</v>
      </c>
      <c r="S54" s="914"/>
      <c r="T54" s="918"/>
    </row>
    <row r="55" spans="1:20" ht="34.200000000000003" x14ac:dyDescent="0.3">
      <c r="A55" s="915" t="s">
        <v>1599</v>
      </c>
      <c r="B55" s="536" t="s">
        <v>1691</v>
      </c>
      <c r="C55" s="537">
        <v>777516</v>
      </c>
      <c r="D55" s="918" t="s">
        <v>24</v>
      </c>
      <c r="E55" s="543">
        <v>30</v>
      </c>
      <c r="F55" s="544">
        <v>32.020000000000003</v>
      </c>
      <c r="G55" s="540">
        <v>120</v>
      </c>
      <c r="H55" s="549" t="s">
        <v>1601</v>
      </c>
      <c r="I55" s="918">
        <v>100103</v>
      </c>
      <c r="J55" s="918" t="s">
        <v>1602</v>
      </c>
      <c r="K55" s="485">
        <v>98.97</v>
      </c>
      <c r="L55" s="485">
        <f t="shared" si="0"/>
        <v>98.97</v>
      </c>
      <c r="M55" s="485">
        <f t="shared" si="1"/>
        <v>98.97</v>
      </c>
      <c r="N55" s="547">
        <v>24.76</v>
      </c>
      <c r="O55" s="913">
        <v>0.94340000000000002</v>
      </c>
      <c r="P55" s="914">
        <v>23.358584</v>
      </c>
      <c r="Q55" s="918"/>
      <c r="R55" s="914">
        <v>23.358584</v>
      </c>
      <c r="S55" s="914"/>
      <c r="T55" s="918"/>
    </row>
    <row r="56" spans="1:20" ht="34.200000000000003" x14ac:dyDescent="0.3">
      <c r="A56" s="915" t="s">
        <v>1599</v>
      </c>
      <c r="B56" s="536" t="s">
        <v>1692</v>
      </c>
      <c r="C56" s="537">
        <v>777518</v>
      </c>
      <c r="D56" s="918" t="s">
        <v>24</v>
      </c>
      <c r="E56" s="543">
        <v>30</v>
      </c>
      <c r="F56" s="544">
        <v>32.020000000000003</v>
      </c>
      <c r="G56" s="540">
        <v>128</v>
      </c>
      <c r="H56" s="541" t="s">
        <v>1693</v>
      </c>
      <c r="I56" s="918">
        <v>100103</v>
      </c>
      <c r="J56" s="918" t="s">
        <v>1602</v>
      </c>
      <c r="K56" s="485">
        <v>93.78</v>
      </c>
      <c r="L56" s="485">
        <f t="shared" si="0"/>
        <v>93.78</v>
      </c>
      <c r="M56" s="485">
        <f t="shared" si="1"/>
        <v>93.78</v>
      </c>
      <c r="N56" s="547">
        <v>24.76</v>
      </c>
      <c r="O56" s="913">
        <v>0.94340000000000002</v>
      </c>
      <c r="P56" s="914">
        <v>23.358584</v>
      </c>
      <c r="Q56" s="918"/>
      <c r="R56" s="914">
        <v>23.358584</v>
      </c>
      <c r="S56" s="914"/>
      <c r="T56" s="918"/>
    </row>
    <row r="57" spans="1:20" ht="27" x14ac:dyDescent="0.3">
      <c r="A57" s="915" t="s">
        <v>1599</v>
      </c>
      <c r="B57" s="536" t="s">
        <v>1694</v>
      </c>
      <c r="C57" s="537">
        <v>777572</v>
      </c>
      <c r="D57" s="918" t="s">
        <v>24</v>
      </c>
      <c r="E57" s="543">
        <v>30</v>
      </c>
      <c r="F57" s="544">
        <v>32.020000000000003</v>
      </c>
      <c r="G57" s="540">
        <v>110</v>
      </c>
      <c r="H57" s="549" t="s">
        <v>1616</v>
      </c>
      <c r="I57" s="918">
        <v>100103</v>
      </c>
      <c r="J57" s="918" t="s">
        <v>1602</v>
      </c>
      <c r="K57" s="485">
        <v>85.91</v>
      </c>
      <c r="L57" s="485">
        <f t="shared" si="0"/>
        <v>85.91</v>
      </c>
      <c r="M57" s="485">
        <f t="shared" si="1"/>
        <v>85.91</v>
      </c>
      <c r="N57" s="547">
        <v>26.78</v>
      </c>
      <c r="O57" s="913">
        <v>0.94340000000000002</v>
      </c>
      <c r="P57" s="914">
        <v>25.264252000000003</v>
      </c>
      <c r="Q57" s="918"/>
      <c r="R57" s="914">
        <v>25.264252000000003</v>
      </c>
      <c r="S57" s="914"/>
      <c r="T57" s="918"/>
    </row>
    <row r="58" spans="1:20" ht="27" x14ac:dyDescent="0.3">
      <c r="A58" s="915" t="s">
        <v>1599</v>
      </c>
      <c r="B58" s="536" t="s">
        <v>1623</v>
      </c>
      <c r="C58" s="537">
        <v>776390</v>
      </c>
      <c r="D58" s="918" t="s">
        <v>24</v>
      </c>
      <c r="E58" s="543">
        <v>30</v>
      </c>
      <c r="F58" s="544">
        <v>31.87</v>
      </c>
      <c r="G58" s="540">
        <v>350</v>
      </c>
      <c r="H58" s="549" t="s">
        <v>1625</v>
      </c>
      <c r="I58" s="918">
        <v>100103</v>
      </c>
      <c r="J58" s="918" t="s">
        <v>1602</v>
      </c>
      <c r="K58" s="485">
        <v>94.5</v>
      </c>
      <c r="L58" s="485">
        <f t="shared" si="0"/>
        <v>94.5</v>
      </c>
      <c r="M58" s="485">
        <f t="shared" si="1"/>
        <v>94.5</v>
      </c>
      <c r="N58" s="547">
        <v>52.33</v>
      </c>
      <c r="O58" s="913">
        <v>0.94340000000000002</v>
      </c>
      <c r="P58" s="914">
        <v>49.368122</v>
      </c>
      <c r="Q58" s="918"/>
      <c r="R58" s="914">
        <v>49.368122</v>
      </c>
      <c r="S58" s="914"/>
      <c r="T58" s="918"/>
    </row>
    <row r="59" spans="1:20" ht="22.8" x14ac:dyDescent="0.3">
      <c r="A59" s="915" t="s">
        <v>1599</v>
      </c>
      <c r="B59" s="536" t="s">
        <v>1627</v>
      </c>
      <c r="C59" s="537">
        <v>776410</v>
      </c>
      <c r="D59" s="918" t="s">
        <v>24</v>
      </c>
      <c r="E59" s="543">
        <v>30</v>
      </c>
      <c r="F59" s="544">
        <v>31.73</v>
      </c>
      <c r="G59" s="540">
        <v>160</v>
      </c>
      <c r="H59" s="549" t="s">
        <v>1695</v>
      </c>
      <c r="I59" s="918">
        <v>100103</v>
      </c>
      <c r="J59" s="918" t="s">
        <v>1602</v>
      </c>
      <c r="K59" s="485">
        <v>89.28</v>
      </c>
      <c r="L59" s="485">
        <f t="shared" si="0"/>
        <v>89.28</v>
      </c>
      <c r="M59" s="485">
        <f t="shared" si="1"/>
        <v>89.28</v>
      </c>
      <c r="N59" s="547">
        <v>49.18</v>
      </c>
      <c r="O59" s="913">
        <v>0.94340000000000002</v>
      </c>
      <c r="P59" s="914">
        <v>46.396411999999998</v>
      </c>
      <c r="Q59" s="918"/>
      <c r="R59" s="914">
        <v>46.396411999999998</v>
      </c>
      <c r="S59" s="914"/>
      <c r="T59" s="918"/>
    </row>
  </sheetData>
  <protectedRanges>
    <protectedRange password="8F60" sqref="S6" name="Calculations_40"/>
  </protectedRanges>
  <conditionalFormatting sqref="C4:C6">
    <cfRule type="duplicateValues" dxfId="7" priority="3"/>
  </conditionalFormatting>
  <conditionalFormatting sqref="D4:D6">
    <cfRule type="duplicateValues" dxfId="6" priority="4"/>
  </conditionalFormatting>
  <conditionalFormatting sqref="D1:D3">
    <cfRule type="duplicateValues" dxfId="5" priority="1"/>
  </conditionalFormatting>
  <conditionalFormatting sqref="E1:E3">
    <cfRule type="duplicateValues" dxfId="4" priority="2"/>
  </conditionalFormatting>
  <pageMargins left="0.7" right="0.7" top="0.75" bottom="0.75" header="0.3" footer="0.3"/>
  <pageSetup orientation="portrait" r:id="rId1"/>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tabColor rgb="FFC00000"/>
  </sheetPr>
  <dimension ref="A1:AA59"/>
  <sheetViews>
    <sheetView workbookViewId="0">
      <pane xSplit="4" ySplit="6" topLeftCell="M7" activePane="bottomRight" state="frozen"/>
      <selection pane="topRight" activeCell="F1" sqref="F1"/>
      <selection pane="bottomLeft" activeCell="A7" sqref="A7"/>
      <selection pane="bottomRight" activeCell="S16" sqref="S16"/>
    </sheetView>
  </sheetViews>
  <sheetFormatPr defaultColWidth="9.33203125" defaultRowHeight="13.8" x14ac:dyDescent="0.3"/>
  <cols>
    <col min="1" max="1" width="9.33203125" style="864"/>
    <col min="2" max="2" width="17.6640625" style="864" customWidth="1"/>
    <col min="3" max="3" width="13.33203125" style="864" bestFit="1" customWidth="1"/>
    <col min="4" max="4" width="13" style="864" customWidth="1"/>
    <col min="5" max="5" width="9.33203125" style="897"/>
    <col min="6" max="6" width="10.44140625" style="897" customWidth="1"/>
    <col min="7" max="7" width="12" style="897" customWidth="1"/>
    <col min="8" max="10" width="9.33203125" style="897"/>
    <col min="11" max="11" width="22" style="897" bestFit="1" customWidth="1"/>
    <col min="12" max="12" width="12" style="897" customWidth="1"/>
    <col min="13" max="14" width="9.33203125" style="898"/>
    <col min="15" max="15" width="3.6640625" style="900" customWidth="1"/>
    <col min="16" max="16" width="17.6640625" style="898" customWidth="1"/>
    <col min="17" max="18" width="19.33203125" style="898" customWidth="1"/>
    <col min="19" max="19" width="14" style="897" customWidth="1"/>
    <col min="20" max="22" width="9.33203125" style="897"/>
    <col min="23" max="23" width="21.5546875" style="898" customWidth="1"/>
    <col min="24" max="24" width="22.33203125" style="898" customWidth="1"/>
    <col min="25" max="25" width="22.6640625" style="898" customWidth="1"/>
    <col min="26" max="26" width="12.5546875" style="898" customWidth="1"/>
    <col min="27" max="27" width="9.33203125" style="897"/>
    <col min="28" max="16384" width="9.33203125" style="864"/>
  </cols>
  <sheetData>
    <row r="1" spans="1:27" s="857" customFormat="1" x14ac:dyDescent="0.3">
      <c r="A1" s="855"/>
      <c r="B1" s="856" t="s">
        <v>42</v>
      </c>
      <c r="C1" s="856"/>
      <c r="D1" s="856"/>
      <c r="E1" s="867"/>
      <c r="F1" s="867"/>
      <c r="G1" s="867"/>
      <c r="H1" s="867"/>
      <c r="I1" s="867"/>
      <c r="J1" s="867"/>
      <c r="K1" s="856" t="s">
        <v>1595</v>
      </c>
      <c r="L1" s="867"/>
      <c r="M1" s="869"/>
      <c r="N1" s="869"/>
      <c r="O1" s="870"/>
      <c r="P1" s="869"/>
      <c r="Q1" s="871"/>
      <c r="R1" s="871"/>
      <c r="S1" s="867"/>
      <c r="T1" s="867"/>
      <c r="U1" s="867"/>
      <c r="V1" s="867"/>
      <c r="W1" s="869"/>
      <c r="X1" s="869"/>
      <c r="Y1" s="869"/>
      <c r="Z1" s="872"/>
      <c r="AA1" s="873"/>
    </row>
    <row r="2" spans="1:27" s="857" customFormat="1" x14ac:dyDescent="0.3">
      <c r="A2" s="858"/>
      <c r="B2" s="859" t="s">
        <v>41</v>
      </c>
      <c r="C2" s="859"/>
      <c r="D2" s="859"/>
      <c r="E2" s="874"/>
      <c r="F2" s="875"/>
      <c r="G2" s="875"/>
      <c r="H2" s="875"/>
      <c r="I2" s="875"/>
      <c r="J2" s="875"/>
      <c r="K2" s="859" t="s">
        <v>1596</v>
      </c>
      <c r="L2" s="875"/>
      <c r="M2" s="877"/>
      <c r="N2" s="877"/>
      <c r="O2" s="878"/>
      <c r="P2" s="877"/>
      <c r="Q2" s="879"/>
      <c r="R2" s="879"/>
      <c r="S2" s="875"/>
      <c r="T2" s="874"/>
      <c r="U2" s="875"/>
      <c r="V2" s="875"/>
      <c r="W2" s="877"/>
      <c r="X2" s="877"/>
      <c r="Y2" s="877"/>
      <c r="Z2" s="880"/>
      <c r="AA2" s="881"/>
    </row>
    <row r="3" spans="1:27" s="857" customFormat="1" x14ac:dyDescent="0.3">
      <c r="A3" s="858"/>
      <c r="B3" s="860" t="s">
        <v>0</v>
      </c>
      <c r="C3" s="860"/>
      <c r="D3" s="860"/>
      <c r="E3" s="882"/>
      <c r="F3" s="883"/>
      <c r="G3" s="883"/>
      <c r="H3" s="883"/>
      <c r="I3" s="883"/>
      <c r="J3" s="883"/>
      <c r="K3" s="860" t="s">
        <v>1597</v>
      </c>
      <c r="L3" s="883"/>
      <c r="M3" s="885"/>
      <c r="N3" s="885"/>
      <c r="O3" s="886"/>
      <c r="P3" s="885"/>
      <c r="Q3" s="887"/>
      <c r="R3" s="887"/>
      <c r="S3" s="883"/>
      <c r="T3" s="865"/>
      <c r="U3" s="883"/>
      <c r="V3" s="883"/>
      <c r="W3" s="885"/>
      <c r="X3" s="885"/>
      <c r="Y3" s="885"/>
      <c r="Z3" s="880"/>
      <c r="AA3" s="881"/>
    </row>
    <row r="4" spans="1:27" s="857" customFormat="1" ht="14.4" thickBot="1" x14ac:dyDescent="0.35">
      <c r="A4" s="858"/>
      <c r="C4" s="860"/>
      <c r="D4" s="860"/>
      <c r="E4" s="882"/>
      <c r="F4" s="883"/>
      <c r="G4" s="883"/>
      <c r="H4" s="883"/>
      <c r="I4" s="883"/>
      <c r="J4" s="883"/>
      <c r="K4" s="860" t="s">
        <v>1598</v>
      </c>
      <c r="L4" s="883"/>
      <c r="M4" s="885"/>
      <c r="N4" s="885"/>
      <c r="O4" s="886"/>
      <c r="P4" s="885"/>
      <c r="Q4" s="887"/>
      <c r="R4" s="887"/>
      <c r="S4" s="883"/>
      <c r="T4" s="882"/>
      <c r="U4" s="883"/>
      <c r="V4" s="883"/>
      <c r="W4" s="885"/>
      <c r="X4" s="885"/>
      <c r="Y4" s="885"/>
      <c r="Z4" s="880"/>
      <c r="AA4" s="881"/>
    </row>
    <row r="5" spans="1:27" ht="15.75" customHeight="1" thickBot="1" x14ac:dyDescent="0.35">
      <c r="A5" s="861"/>
      <c r="B5" s="862"/>
      <c r="C5" s="862"/>
      <c r="D5" s="901" t="s">
        <v>1</v>
      </c>
      <c r="E5" s="888"/>
      <c r="F5" s="889"/>
      <c r="G5" s="889"/>
      <c r="H5" s="889"/>
      <c r="I5" s="889"/>
      <c r="J5" s="889"/>
      <c r="K5" s="890"/>
      <c r="L5" s="888"/>
      <c r="M5" s="892"/>
      <c r="N5" s="892"/>
      <c r="O5" s="893"/>
      <c r="P5" s="942" t="s">
        <v>19</v>
      </c>
      <c r="Q5" s="943"/>
      <c r="R5" s="866"/>
      <c r="S5" s="227" t="s">
        <v>2</v>
      </c>
      <c r="T5" s="228"/>
      <c r="U5" s="229"/>
      <c r="V5" s="229"/>
      <c r="W5" s="64"/>
      <c r="X5" s="64"/>
      <c r="Y5" s="65"/>
      <c r="Z5" s="895"/>
      <c r="AA5" s="896"/>
    </row>
    <row r="6" spans="1:27" ht="69" x14ac:dyDescent="0.3">
      <c r="A6" s="902" t="s">
        <v>3</v>
      </c>
      <c r="B6" s="903" t="s">
        <v>8</v>
      </c>
      <c r="C6" s="903" t="s">
        <v>4</v>
      </c>
      <c r="D6" s="904" t="s">
        <v>18</v>
      </c>
      <c r="E6" s="905" t="s">
        <v>9</v>
      </c>
      <c r="F6" s="905" t="s">
        <v>5</v>
      </c>
      <c r="G6" s="905" t="s">
        <v>6</v>
      </c>
      <c r="H6" s="903" t="s">
        <v>38</v>
      </c>
      <c r="I6" s="905" t="s">
        <v>39</v>
      </c>
      <c r="J6" s="906" t="s">
        <v>10</v>
      </c>
      <c r="K6" s="905" t="s">
        <v>11</v>
      </c>
      <c r="L6" s="916" t="s">
        <v>28</v>
      </c>
      <c r="M6" s="917" t="s">
        <v>12</v>
      </c>
      <c r="N6" s="917" t="s">
        <v>13</v>
      </c>
      <c r="O6" s="911"/>
      <c r="P6" s="907" t="s">
        <v>32</v>
      </c>
      <c r="Q6" s="907" t="s">
        <v>33</v>
      </c>
      <c r="R6" s="907" t="s">
        <v>34</v>
      </c>
      <c r="S6" s="904" t="s">
        <v>15</v>
      </c>
      <c r="T6" s="905" t="s">
        <v>9</v>
      </c>
      <c r="U6" s="903" t="s">
        <v>40</v>
      </c>
      <c r="V6" s="905" t="s">
        <v>39</v>
      </c>
      <c r="W6" s="907" t="s">
        <v>35</v>
      </c>
      <c r="X6" s="907" t="s">
        <v>36</v>
      </c>
      <c r="Y6" s="907" t="s">
        <v>37</v>
      </c>
      <c r="Z6" s="912" t="s">
        <v>17</v>
      </c>
      <c r="AA6" s="907" t="s">
        <v>7</v>
      </c>
    </row>
    <row r="7" spans="1:27" ht="34.200000000000003" x14ac:dyDescent="0.3">
      <c r="A7" s="915" t="s">
        <v>1599</v>
      </c>
      <c r="B7" s="536" t="s">
        <v>1600</v>
      </c>
      <c r="C7" s="915" t="s">
        <v>1696</v>
      </c>
      <c r="D7" s="537">
        <v>7516</v>
      </c>
      <c r="E7" s="918" t="s">
        <v>24</v>
      </c>
      <c r="F7" s="538">
        <v>30</v>
      </c>
      <c r="G7" s="539">
        <v>32.020000000000003</v>
      </c>
      <c r="H7" s="540">
        <v>120</v>
      </c>
      <c r="I7" s="541" t="s">
        <v>1601</v>
      </c>
      <c r="J7" s="918">
        <v>100103</v>
      </c>
      <c r="K7" s="918" t="s">
        <v>1602</v>
      </c>
      <c r="L7" s="542" t="s">
        <v>1603</v>
      </c>
      <c r="M7" s="913">
        <v>0.94340000000000002</v>
      </c>
      <c r="N7" s="914">
        <v>23.358584</v>
      </c>
      <c r="O7" s="919"/>
      <c r="P7" s="920">
        <v>68.28</v>
      </c>
      <c r="Q7" s="920">
        <f>P7</f>
        <v>68.28</v>
      </c>
      <c r="R7" s="920">
        <f>P7</f>
        <v>68.28</v>
      </c>
      <c r="S7" s="921">
        <f>D7</f>
        <v>7516</v>
      </c>
      <c r="T7" s="918" t="s">
        <v>24</v>
      </c>
      <c r="U7" s="540">
        <v>120</v>
      </c>
      <c r="V7" s="541" t="s">
        <v>1601</v>
      </c>
      <c r="W7" s="854">
        <v>91.638999999999996</v>
      </c>
      <c r="X7" s="854">
        <v>91.638999999999996</v>
      </c>
      <c r="Y7" s="854">
        <v>91.638999999999996</v>
      </c>
      <c r="Z7" s="920">
        <v>0</v>
      </c>
      <c r="AA7" s="918"/>
    </row>
    <row r="8" spans="1:27" ht="34.200000000000003" x14ac:dyDescent="0.3">
      <c r="A8" s="915" t="s">
        <v>1599</v>
      </c>
      <c r="B8" s="536" t="s">
        <v>1604</v>
      </c>
      <c r="C8" s="915" t="s">
        <v>1696</v>
      </c>
      <c r="D8" s="537">
        <v>7517</v>
      </c>
      <c r="E8" s="918" t="s">
        <v>24</v>
      </c>
      <c r="F8" s="538">
        <v>30</v>
      </c>
      <c r="G8" s="539">
        <v>32.020000000000003</v>
      </c>
      <c r="H8" s="540">
        <v>120</v>
      </c>
      <c r="I8" s="541" t="s">
        <v>1601</v>
      </c>
      <c r="J8" s="918">
        <v>100103</v>
      </c>
      <c r="K8" s="918" t="s">
        <v>1602</v>
      </c>
      <c r="L8" s="542" t="s">
        <v>1603</v>
      </c>
      <c r="M8" s="913">
        <v>0.94340000000000002</v>
      </c>
      <c r="N8" s="914">
        <v>23.358584</v>
      </c>
      <c r="O8" s="919"/>
      <c r="P8" s="920">
        <v>68.28</v>
      </c>
      <c r="Q8" s="920">
        <f t="shared" ref="Q8:Q59" si="0">P8</f>
        <v>68.28</v>
      </c>
      <c r="R8" s="920">
        <f t="shared" ref="R8:R59" si="1">P8</f>
        <v>68.28</v>
      </c>
      <c r="S8" s="921">
        <f t="shared" ref="S8:S59" si="2">D8</f>
        <v>7517</v>
      </c>
      <c r="T8" s="918" t="s">
        <v>24</v>
      </c>
      <c r="U8" s="540">
        <v>120</v>
      </c>
      <c r="V8" s="541" t="s">
        <v>1601</v>
      </c>
      <c r="W8" s="854">
        <v>91.638999999999996</v>
      </c>
      <c r="X8" s="854">
        <v>91.638999999999996</v>
      </c>
      <c r="Y8" s="854">
        <v>91.638999999999996</v>
      </c>
      <c r="Z8" s="920">
        <v>0</v>
      </c>
      <c r="AA8" s="918"/>
    </row>
    <row r="9" spans="1:27" ht="34.200000000000003" x14ac:dyDescent="0.3">
      <c r="A9" s="915" t="s">
        <v>1599</v>
      </c>
      <c r="B9" s="536" t="s">
        <v>1605</v>
      </c>
      <c r="C9" s="915" t="s">
        <v>1696</v>
      </c>
      <c r="D9" s="537">
        <v>7518</v>
      </c>
      <c r="E9" s="918" t="s">
        <v>24</v>
      </c>
      <c r="F9" s="538">
        <v>30</v>
      </c>
      <c r="G9" s="539">
        <v>32.020000000000003</v>
      </c>
      <c r="H9" s="540">
        <v>128</v>
      </c>
      <c r="I9" s="541" t="s">
        <v>1606</v>
      </c>
      <c r="J9" s="918">
        <v>100103</v>
      </c>
      <c r="K9" s="918" t="s">
        <v>1602</v>
      </c>
      <c r="L9" s="542" t="s">
        <v>1603</v>
      </c>
      <c r="M9" s="913">
        <v>0.94340000000000002</v>
      </c>
      <c r="N9" s="914">
        <v>23.358584</v>
      </c>
      <c r="O9" s="919"/>
      <c r="P9" s="920">
        <v>70.400000000000006</v>
      </c>
      <c r="Q9" s="920">
        <f t="shared" si="0"/>
        <v>70.400000000000006</v>
      </c>
      <c r="R9" s="920">
        <f t="shared" si="1"/>
        <v>70.400000000000006</v>
      </c>
      <c r="S9" s="921">
        <f t="shared" si="2"/>
        <v>7518</v>
      </c>
      <c r="T9" s="918"/>
      <c r="U9" s="540">
        <v>128</v>
      </c>
      <c r="V9" s="541" t="s">
        <v>1606</v>
      </c>
      <c r="W9" s="854">
        <v>93.759</v>
      </c>
      <c r="X9" s="854">
        <v>93.759</v>
      </c>
      <c r="Y9" s="854">
        <v>93.759</v>
      </c>
      <c r="Z9" s="920"/>
      <c r="AA9" s="918"/>
    </row>
    <row r="10" spans="1:27" ht="45.6" x14ac:dyDescent="0.3">
      <c r="A10" s="915" t="s">
        <v>1599</v>
      </c>
      <c r="B10" s="536" t="s">
        <v>1607</v>
      </c>
      <c r="C10" s="915" t="s">
        <v>1696</v>
      </c>
      <c r="D10" s="537">
        <v>7520</v>
      </c>
      <c r="E10" s="918" t="s">
        <v>24</v>
      </c>
      <c r="F10" s="538">
        <v>20</v>
      </c>
      <c r="G10" s="539">
        <v>21.75</v>
      </c>
      <c r="H10" s="540">
        <v>106</v>
      </c>
      <c r="I10" s="541" t="s">
        <v>1608</v>
      </c>
      <c r="J10" s="918">
        <v>100103</v>
      </c>
      <c r="K10" s="918" t="s">
        <v>1602</v>
      </c>
      <c r="L10" s="542" t="s">
        <v>1609</v>
      </c>
      <c r="M10" s="913">
        <v>0.94340000000000002</v>
      </c>
      <c r="N10" s="914">
        <v>21.443481999999999</v>
      </c>
      <c r="O10" s="919"/>
      <c r="P10" s="920">
        <v>51.728000000000002</v>
      </c>
      <c r="Q10" s="920">
        <f t="shared" si="0"/>
        <v>51.728000000000002</v>
      </c>
      <c r="R10" s="920">
        <f t="shared" si="1"/>
        <v>51.728000000000002</v>
      </c>
      <c r="S10" s="921">
        <f t="shared" si="2"/>
        <v>7520</v>
      </c>
      <c r="T10" s="918" t="s">
        <v>24</v>
      </c>
      <c r="U10" s="540">
        <v>106</v>
      </c>
      <c r="V10" s="541" t="s">
        <v>1608</v>
      </c>
      <c r="W10" s="854">
        <v>73.171000000000006</v>
      </c>
      <c r="X10" s="854">
        <v>73.171000000000006</v>
      </c>
      <c r="Y10" s="854">
        <v>73.171000000000006</v>
      </c>
      <c r="Z10" s="920">
        <v>0</v>
      </c>
      <c r="AA10" s="918"/>
    </row>
    <row r="11" spans="1:27" ht="34.200000000000003" x14ac:dyDescent="0.3">
      <c r="A11" s="915" t="s">
        <v>1599</v>
      </c>
      <c r="B11" s="536" t="s">
        <v>1610</v>
      </c>
      <c r="C11" s="915" t="s">
        <v>1696</v>
      </c>
      <c r="D11" s="537">
        <v>7519</v>
      </c>
      <c r="E11" s="918" t="s">
        <v>24</v>
      </c>
      <c r="F11" s="543">
        <v>30</v>
      </c>
      <c r="G11" s="539">
        <v>32.020000000000003</v>
      </c>
      <c r="H11" s="544">
        <v>218</v>
      </c>
      <c r="I11" s="541" t="s">
        <v>1611</v>
      </c>
      <c r="J11" s="918">
        <v>100103</v>
      </c>
      <c r="K11" s="918" t="s">
        <v>1602</v>
      </c>
      <c r="L11" s="539" t="s">
        <v>1612</v>
      </c>
      <c r="M11" s="913">
        <v>0.94340000000000002</v>
      </c>
      <c r="N11" s="914">
        <v>25.462365999999999</v>
      </c>
      <c r="O11" s="919"/>
      <c r="P11" s="920">
        <v>53.845999999999997</v>
      </c>
      <c r="Q11" s="920">
        <f t="shared" si="0"/>
        <v>53.845999999999997</v>
      </c>
      <c r="R11" s="920">
        <f t="shared" si="1"/>
        <v>53.845999999999997</v>
      </c>
      <c r="S11" s="921">
        <f t="shared" si="2"/>
        <v>7519</v>
      </c>
      <c r="T11" s="918" t="s">
        <v>24</v>
      </c>
      <c r="U11" s="544">
        <v>218</v>
      </c>
      <c r="V11" s="541" t="s">
        <v>1611</v>
      </c>
      <c r="W11" s="854">
        <v>79.308000000000007</v>
      </c>
      <c r="X11" s="854">
        <v>79.308000000000007</v>
      </c>
      <c r="Y11" s="854">
        <v>79.308000000000007</v>
      </c>
      <c r="Z11" s="920"/>
      <c r="AA11" s="918"/>
    </row>
    <row r="12" spans="1:27" ht="27" x14ac:dyDescent="0.3">
      <c r="A12" s="915" t="s">
        <v>1599</v>
      </c>
      <c r="B12" s="536" t="s">
        <v>1613</v>
      </c>
      <c r="C12" s="915" t="s">
        <v>1696</v>
      </c>
      <c r="D12" s="537">
        <v>7522</v>
      </c>
      <c r="E12" s="918" t="s">
        <v>24</v>
      </c>
      <c r="F12" s="540">
        <v>30</v>
      </c>
      <c r="G12" s="539">
        <v>32.020000000000003</v>
      </c>
      <c r="H12" s="544">
        <v>113</v>
      </c>
      <c r="I12" s="541" t="s">
        <v>1614</v>
      </c>
      <c r="J12" s="918">
        <v>100103</v>
      </c>
      <c r="K12" s="918" t="s">
        <v>1602</v>
      </c>
      <c r="L12" s="539" t="s">
        <v>1612</v>
      </c>
      <c r="M12" s="913">
        <v>0.94340000000000002</v>
      </c>
      <c r="N12" s="914">
        <v>25.462365999999999</v>
      </c>
      <c r="O12" s="919"/>
      <c r="P12" s="920">
        <v>49.832999999999998</v>
      </c>
      <c r="Q12" s="920">
        <f t="shared" si="0"/>
        <v>49.832999999999998</v>
      </c>
      <c r="R12" s="920">
        <f t="shared" si="1"/>
        <v>49.832999999999998</v>
      </c>
      <c r="S12" s="921">
        <f t="shared" si="2"/>
        <v>7522</v>
      </c>
      <c r="T12" s="918" t="s">
        <v>24</v>
      </c>
      <c r="U12" s="544">
        <v>113</v>
      </c>
      <c r="V12" s="541" t="s">
        <v>1614</v>
      </c>
      <c r="W12" s="854">
        <v>75.295000000000002</v>
      </c>
      <c r="X12" s="854">
        <v>75.295000000000002</v>
      </c>
      <c r="Y12" s="854">
        <v>75.295000000000002</v>
      </c>
      <c r="Z12" s="920"/>
      <c r="AA12" s="918"/>
    </row>
    <row r="13" spans="1:27" ht="27" x14ac:dyDescent="0.3">
      <c r="A13" s="915" t="s">
        <v>1599</v>
      </c>
      <c r="B13" s="536" t="s">
        <v>1615</v>
      </c>
      <c r="C13" s="915" t="s">
        <v>1696</v>
      </c>
      <c r="D13" s="537">
        <v>7572</v>
      </c>
      <c r="E13" s="918" t="s">
        <v>24</v>
      </c>
      <c r="F13" s="540">
        <v>30</v>
      </c>
      <c r="G13" s="539">
        <v>32.020000000000003</v>
      </c>
      <c r="H13" s="544">
        <v>110</v>
      </c>
      <c r="I13" s="541" t="s">
        <v>1616</v>
      </c>
      <c r="J13" s="918">
        <v>100103</v>
      </c>
      <c r="K13" s="918" t="s">
        <v>1602</v>
      </c>
      <c r="L13" s="539" t="s">
        <v>1617</v>
      </c>
      <c r="M13" s="913">
        <v>0.94340000000000002</v>
      </c>
      <c r="N13" s="914">
        <v>24.575570000000003</v>
      </c>
      <c r="O13" s="919"/>
      <c r="P13" s="920">
        <v>59.29</v>
      </c>
      <c r="Q13" s="920">
        <f t="shared" si="0"/>
        <v>59.29</v>
      </c>
      <c r="R13" s="920">
        <f t="shared" si="1"/>
        <v>59.29</v>
      </c>
      <c r="S13" s="921">
        <f t="shared" si="2"/>
        <v>7572</v>
      </c>
      <c r="T13" s="918" t="s">
        <v>24</v>
      </c>
      <c r="U13" s="544">
        <v>110</v>
      </c>
      <c r="V13" s="541" t="s">
        <v>1616</v>
      </c>
      <c r="W13" s="854">
        <v>83.86</v>
      </c>
      <c r="X13" s="854">
        <v>83.86</v>
      </c>
      <c r="Y13" s="854">
        <v>83.86</v>
      </c>
      <c r="Z13" s="920"/>
      <c r="AA13" s="918"/>
    </row>
    <row r="14" spans="1:27" ht="34.200000000000003" x14ac:dyDescent="0.3">
      <c r="A14" s="915" t="s">
        <v>1599</v>
      </c>
      <c r="B14" s="536" t="s">
        <v>1618</v>
      </c>
      <c r="C14" s="915" t="s">
        <v>1696</v>
      </c>
      <c r="D14" s="537">
        <v>7576</v>
      </c>
      <c r="E14" s="918" t="s">
        <v>24</v>
      </c>
      <c r="F14" s="543">
        <v>30</v>
      </c>
      <c r="G14" s="544">
        <v>32.020000000000003</v>
      </c>
      <c r="H14" s="540">
        <v>110</v>
      </c>
      <c r="I14" s="541" t="s">
        <v>1616</v>
      </c>
      <c r="J14" s="918">
        <v>100103</v>
      </c>
      <c r="K14" s="918" t="s">
        <v>1602</v>
      </c>
      <c r="L14" s="545">
        <v>26.431699999999999</v>
      </c>
      <c r="M14" s="913">
        <v>0.94340000000000002</v>
      </c>
      <c r="N14" s="914">
        <v>24.93</v>
      </c>
      <c r="O14" s="919"/>
      <c r="P14" s="920">
        <v>60.56</v>
      </c>
      <c r="Q14" s="920">
        <f t="shared" si="0"/>
        <v>60.56</v>
      </c>
      <c r="R14" s="920">
        <f t="shared" si="1"/>
        <v>60.56</v>
      </c>
      <c r="S14" s="921">
        <f t="shared" si="2"/>
        <v>7576</v>
      </c>
      <c r="T14" s="918" t="s">
        <v>24</v>
      </c>
      <c r="U14" s="540">
        <v>110</v>
      </c>
      <c r="V14" s="541" t="s">
        <v>1616</v>
      </c>
      <c r="W14" s="854">
        <v>85.5</v>
      </c>
      <c r="X14" s="854">
        <v>85.5</v>
      </c>
      <c r="Y14" s="854">
        <v>85.5</v>
      </c>
      <c r="Z14" s="920"/>
      <c r="AA14" s="918"/>
    </row>
    <row r="15" spans="1:27" ht="34.200000000000003" x14ac:dyDescent="0.3">
      <c r="A15" s="915" t="s">
        <v>1599</v>
      </c>
      <c r="B15" s="536" t="s">
        <v>1619</v>
      </c>
      <c r="C15" s="915" t="s">
        <v>1696</v>
      </c>
      <c r="D15" s="537">
        <v>110458</v>
      </c>
      <c r="E15" s="918" t="s">
        <v>24</v>
      </c>
      <c r="F15" s="543">
        <v>30</v>
      </c>
      <c r="G15" s="539" t="s">
        <v>1620</v>
      </c>
      <c r="H15" s="540">
        <v>108</v>
      </c>
      <c r="I15" s="541" t="s">
        <v>1621</v>
      </c>
      <c r="J15" s="918">
        <v>100103</v>
      </c>
      <c r="K15" s="918" t="s">
        <v>1602</v>
      </c>
      <c r="L15" s="539" t="s">
        <v>1622</v>
      </c>
      <c r="M15" s="913">
        <v>0.94340000000000002</v>
      </c>
      <c r="N15" s="914">
        <v>38.245435999999998</v>
      </c>
      <c r="O15" s="919"/>
      <c r="P15" s="920">
        <v>33.484999999999999</v>
      </c>
      <c r="Q15" s="920">
        <f t="shared" si="0"/>
        <v>33.484999999999999</v>
      </c>
      <c r="R15" s="920">
        <f t="shared" si="1"/>
        <v>33.484999999999999</v>
      </c>
      <c r="S15" s="921">
        <f t="shared" si="2"/>
        <v>110458</v>
      </c>
      <c r="T15" s="918" t="s">
        <v>24</v>
      </c>
      <c r="U15" s="540">
        <v>108</v>
      </c>
      <c r="V15" s="541" t="s">
        <v>1621</v>
      </c>
      <c r="W15" s="854">
        <v>71.73</v>
      </c>
      <c r="X15" s="854">
        <v>71.73</v>
      </c>
      <c r="Y15" s="854">
        <v>71.73</v>
      </c>
      <c r="Z15" s="920"/>
      <c r="AA15" s="918"/>
    </row>
    <row r="16" spans="1:27" ht="34.200000000000003" x14ac:dyDescent="0.3">
      <c r="A16" s="915" t="s">
        <v>1599</v>
      </c>
      <c r="B16" s="536" t="s">
        <v>1623</v>
      </c>
      <c r="C16" s="915" t="s">
        <v>1696</v>
      </c>
      <c r="D16" s="537">
        <v>6390</v>
      </c>
      <c r="E16" s="918" t="s">
        <v>24</v>
      </c>
      <c r="F16" s="544">
        <v>30</v>
      </c>
      <c r="G16" s="539" t="s">
        <v>1624</v>
      </c>
      <c r="H16" s="544">
        <v>350</v>
      </c>
      <c r="I16" s="541" t="s">
        <v>1625</v>
      </c>
      <c r="J16" s="918">
        <v>100103</v>
      </c>
      <c r="K16" s="918" t="s">
        <v>1602</v>
      </c>
      <c r="L16" s="539" t="s">
        <v>1626</v>
      </c>
      <c r="M16" s="913">
        <v>0.94340000000000002</v>
      </c>
      <c r="N16" s="914">
        <v>54.773804000000005</v>
      </c>
      <c r="O16" s="919"/>
      <c r="P16" s="920">
        <v>43.225999999999999</v>
      </c>
      <c r="Q16" s="920">
        <f t="shared" si="0"/>
        <v>43.225999999999999</v>
      </c>
      <c r="R16" s="920">
        <f t="shared" si="1"/>
        <v>43.225999999999999</v>
      </c>
      <c r="S16" s="921">
        <f t="shared" si="2"/>
        <v>6390</v>
      </c>
      <c r="T16" s="918" t="s">
        <v>24</v>
      </c>
      <c r="U16" s="544">
        <v>350</v>
      </c>
      <c r="V16" s="541" t="s">
        <v>1625</v>
      </c>
      <c r="W16" s="854">
        <v>98.006</v>
      </c>
      <c r="X16" s="854">
        <f>W16</f>
        <v>98.006</v>
      </c>
      <c r="Y16" s="854">
        <f>W16</f>
        <v>98.006</v>
      </c>
      <c r="Z16" s="920"/>
      <c r="AA16" s="918"/>
    </row>
    <row r="17" spans="1:27" ht="34.200000000000003" x14ac:dyDescent="0.3">
      <c r="A17" s="915" t="s">
        <v>1599</v>
      </c>
      <c r="B17" s="536" t="s">
        <v>1627</v>
      </c>
      <c r="C17" s="915" t="s">
        <v>1696</v>
      </c>
      <c r="D17" s="537">
        <v>6410</v>
      </c>
      <c r="E17" s="918" t="s">
        <v>24</v>
      </c>
      <c r="F17" s="543">
        <v>30</v>
      </c>
      <c r="G17" s="544">
        <v>31.73</v>
      </c>
      <c r="H17" s="540">
        <v>181</v>
      </c>
      <c r="I17" s="541" t="s">
        <v>1628</v>
      </c>
      <c r="J17" s="918">
        <v>100103</v>
      </c>
      <c r="K17" s="918" t="s">
        <v>1602</v>
      </c>
      <c r="L17" s="539" t="s">
        <v>1629</v>
      </c>
      <c r="M17" s="913">
        <v>0.94340000000000002</v>
      </c>
      <c r="N17" s="914">
        <v>48.377552000000001</v>
      </c>
      <c r="O17" s="919"/>
      <c r="P17" s="920">
        <v>47.552</v>
      </c>
      <c r="Q17" s="920">
        <f t="shared" si="0"/>
        <v>47.552</v>
      </c>
      <c r="R17" s="920">
        <f t="shared" si="1"/>
        <v>47.552</v>
      </c>
      <c r="S17" s="921">
        <f t="shared" si="2"/>
        <v>6410</v>
      </c>
      <c r="T17" s="918" t="s">
        <v>24</v>
      </c>
      <c r="U17" s="540">
        <v>181</v>
      </c>
      <c r="V17" s="541" t="s">
        <v>1628</v>
      </c>
      <c r="W17" s="854">
        <v>95.93</v>
      </c>
      <c r="X17" s="854">
        <f t="shared" ref="X17:X59" si="3">W17</f>
        <v>95.93</v>
      </c>
      <c r="Y17" s="854">
        <f t="shared" ref="Y17:Y59" si="4">W17</f>
        <v>95.93</v>
      </c>
      <c r="Z17" s="920"/>
      <c r="AA17" s="918"/>
    </row>
    <row r="18" spans="1:27" ht="34.200000000000003" x14ac:dyDescent="0.3">
      <c r="A18" s="915" t="s">
        <v>1599</v>
      </c>
      <c r="B18" s="536" t="s">
        <v>1630</v>
      </c>
      <c r="C18" s="915" t="s">
        <v>1696</v>
      </c>
      <c r="D18" s="537">
        <v>1260</v>
      </c>
      <c r="E18" s="918" t="s">
        <v>24</v>
      </c>
      <c r="F18" s="541">
        <v>30</v>
      </c>
      <c r="G18" s="546">
        <v>31.73</v>
      </c>
      <c r="H18" s="540">
        <v>195</v>
      </c>
      <c r="I18" s="541" t="s">
        <v>1631</v>
      </c>
      <c r="J18" s="918">
        <v>100103</v>
      </c>
      <c r="K18" s="918" t="s">
        <v>1602</v>
      </c>
      <c r="L18" s="542" t="s">
        <v>1632</v>
      </c>
      <c r="M18" s="913">
        <v>0.94340000000000002</v>
      </c>
      <c r="N18" s="914">
        <v>48.245476000000004</v>
      </c>
      <c r="O18" s="919"/>
      <c r="P18" s="920">
        <v>56.354999999999997</v>
      </c>
      <c r="Q18" s="920">
        <f t="shared" si="0"/>
        <v>56.354999999999997</v>
      </c>
      <c r="R18" s="920">
        <f t="shared" si="1"/>
        <v>56.354999999999997</v>
      </c>
      <c r="S18" s="921">
        <f t="shared" si="2"/>
        <v>1260</v>
      </c>
      <c r="T18" s="918" t="s">
        <v>24</v>
      </c>
      <c r="U18" s="540">
        <v>195</v>
      </c>
      <c r="V18" s="541" t="s">
        <v>1631</v>
      </c>
      <c r="W18" s="854">
        <v>104.6</v>
      </c>
      <c r="X18" s="854">
        <f t="shared" si="3"/>
        <v>104.6</v>
      </c>
      <c r="Y18" s="854">
        <f t="shared" si="4"/>
        <v>104.6</v>
      </c>
      <c r="Z18" s="920"/>
      <c r="AA18" s="918"/>
    </row>
    <row r="19" spans="1:27" ht="22.8" x14ac:dyDescent="0.3">
      <c r="A19" s="915" t="s">
        <v>1599</v>
      </c>
      <c r="B19" s="536" t="s">
        <v>1633</v>
      </c>
      <c r="C19" s="915" t="s">
        <v>1696</v>
      </c>
      <c r="D19" s="537">
        <v>7803</v>
      </c>
      <c r="E19" s="918" t="s">
        <v>24</v>
      </c>
      <c r="F19" s="543">
        <v>30</v>
      </c>
      <c r="G19" s="544">
        <v>31.79</v>
      </c>
      <c r="H19" s="540">
        <v>99</v>
      </c>
      <c r="I19" s="541" t="s">
        <v>1634</v>
      </c>
      <c r="J19" s="918">
        <v>100103</v>
      </c>
      <c r="K19" s="918" t="s">
        <v>1602</v>
      </c>
      <c r="L19" s="547">
        <v>24.09</v>
      </c>
      <c r="M19" s="913">
        <v>0.94340000000000002</v>
      </c>
      <c r="N19" s="914">
        <v>22.726506000000001</v>
      </c>
      <c r="O19" s="919"/>
      <c r="P19" s="920">
        <v>70.534999999999997</v>
      </c>
      <c r="Q19" s="920">
        <f t="shared" si="0"/>
        <v>70.534999999999997</v>
      </c>
      <c r="R19" s="920">
        <f t="shared" si="1"/>
        <v>70.534999999999997</v>
      </c>
      <c r="S19" s="921">
        <f t="shared" si="2"/>
        <v>7803</v>
      </c>
      <c r="T19" s="918" t="s">
        <v>24</v>
      </c>
      <c r="U19" s="540">
        <v>99</v>
      </c>
      <c r="V19" s="541" t="s">
        <v>1634</v>
      </c>
      <c r="W19" s="854">
        <v>93.262</v>
      </c>
      <c r="X19" s="854">
        <f t="shared" si="3"/>
        <v>93.262</v>
      </c>
      <c r="Y19" s="854">
        <f t="shared" si="4"/>
        <v>93.262</v>
      </c>
      <c r="Z19" s="920"/>
      <c r="AA19" s="918"/>
    </row>
    <row r="20" spans="1:27" ht="34.200000000000003" x14ac:dyDescent="0.3">
      <c r="A20" s="915" t="s">
        <v>1599</v>
      </c>
      <c r="B20" s="536" t="s">
        <v>1635</v>
      </c>
      <c r="C20" s="915" t="s">
        <v>1696</v>
      </c>
      <c r="D20" s="537">
        <v>6116</v>
      </c>
      <c r="E20" s="918" t="s">
        <v>24</v>
      </c>
      <c r="F20" s="543">
        <v>30</v>
      </c>
      <c r="G20" s="544">
        <v>31.73</v>
      </c>
      <c r="H20" s="540">
        <v>120</v>
      </c>
      <c r="I20" s="541" t="s">
        <v>1636</v>
      </c>
      <c r="J20" s="918">
        <v>100103</v>
      </c>
      <c r="K20" s="918" t="s">
        <v>1602</v>
      </c>
      <c r="L20" s="548">
        <v>31.26</v>
      </c>
      <c r="M20" s="913">
        <v>0.94340000000000002</v>
      </c>
      <c r="N20" s="914">
        <v>29.5</v>
      </c>
      <c r="O20" s="919"/>
      <c r="P20" s="920">
        <v>36.6</v>
      </c>
      <c r="Q20" s="920">
        <f t="shared" si="0"/>
        <v>36.6</v>
      </c>
      <c r="R20" s="920">
        <f t="shared" si="1"/>
        <v>36.6</v>
      </c>
      <c r="S20" s="921">
        <f t="shared" si="2"/>
        <v>6116</v>
      </c>
      <c r="T20" s="918" t="s">
        <v>24</v>
      </c>
      <c r="U20" s="540">
        <v>120</v>
      </c>
      <c r="V20" s="541" t="s">
        <v>1636</v>
      </c>
      <c r="W20" s="854">
        <v>66.099999999999994</v>
      </c>
      <c r="X20" s="854">
        <f t="shared" si="3"/>
        <v>66.099999999999994</v>
      </c>
      <c r="Y20" s="854">
        <f t="shared" si="4"/>
        <v>66.099999999999994</v>
      </c>
      <c r="Z20" s="920"/>
      <c r="AA20" s="918"/>
    </row>
    <row r="21" spans="1:27" ht="34.200000000000003" x14ac:dyDescent="0.3">
      <c r="A21" s="915" t="s">
        <v>1599</v>
      </c>
      <c r="B21" s="536" t="s">
        <v>1637</v>
      </c>
      <c r="C21" s="915" t="s">
        <v>1696</v>
      </c>
      <c r="D21" s="537">
        <v>6216</v>
      </c>
      <c r="E21" s="918" t="s">
        <v>24</v>
      </c>
      <c r="F21" s="543">
        <v>30</v>
      </c>
      <c r="G21" s="544">
        <v>31.96</v>
      </c>
      <c r="H21" s="540">
        <v>120</v>
      </c>
      <c r="I21" s="541" t="s">
        <v>1638</v>
      </c>
      <c r="J21" s="918">
        <v>100103</v>
      </c>
      <c r="K21" s="918" t="s">
        <v>1602</v>
      </c>
      <c r="L21" s="548">
        <v>31.26</v>
      </c>
      <c r="M21" s="913">
        <v>0.94340000000000002</v>
      </c>
      <c r="N21" s="914">
        <v>29.5</v>
      </c>
      <c r="O21" s="919"/>
      <c r="P21" s="920">
        <v>36.6</v>
      </c>
      <c r="Q21" s="920">
        <f t="shared" si="0"/>
        <v>36.6</v>
      </c>
      <c r="R21" s="920">
        <f t="shared" si="1"/>
        <v>36.6</v>
      </c>
      <c r="S21" s="921">
        <f t="shared" si="2"/>
        <v>6216</v>
      </c>
      <c r="T21" s="918" t="s">
        <v>24</v>
      </c>
      <c r="U21" s="540">
        <v>120</v>
      </c>
      <c r="V21" s="541" t="s">
        <v>1638</v>
      </c>
      <c r="W21" s="854">
        <v>66.099999999999994</v>
      </c>
      <c r="X21" s="854">
        <f t="shared" si="3"/>
        <v>66.099999999999994</v>
      </c>
      <c r="Y21" s="854">
        <f t="shared" si="4"/>
        <v>66.099999999999994</v>
      </c>
      <c r="Z21" s="920"/>
      <c r="AA21" s="918"/>
    </row>
    <row r="22" spans="1:27" ht="34.200000000000003" x14ac:dyDescent="0.3">
      <c r="A22" s="915" t="s">
        <v>1599</v>
      </c>
      <c r="B22" s="536" t="s">
        <v>1639</v>
      </c>
      <c r="C22" s="915" t="s">
        <v>1696</v>
      </c>
      <c r="D22" s="537">
        <v>6616</v>
      </c>
      <c r="E22" s="918" t="s">
        <v>24</v>
      </c>
      <c r="F22" s="543">
        <v>30</v>
      </c>
      <c r="G22" s="544">
        <v>31.79</v>
      </c>
      <c r="H22" s="540">
        <v>120</v>
      </c>
      <c r="I22" s="541" t="s">
        <v>1640</v>
      </c>
      <c r="J22" s="918">
        <v>100103</v>
      </c>
      <c r="K22" s="918" t="s">
        <v>1602</v>
      </c>
      <c r="L22" s="548">
        <v>31.26</v>
      </c>
      <c r="M22" s="913">
        <v>0.94340000000000002</v>
      </c>
      <c r="N22" s="914">
        <v>29.5</v>
      </c>
      <c r="O22" s="919"/>
      <c r="P22" s="920">
        <v>36.749000000000002</v>
      </c>
      <c r="Q22" s="920">
        <f t="shared" si="0"/>
        <v>36.749000000000002</v>
      </c>
      <c r="R22" s="920">
        <f t="shared" si="1"/>
        <v>36.749000000000002</v>
      </c>
      <c r="S22" s="921">
        <f t="shared" si="2"/>
        <v>6616</v>
      </c>
      <c r="T22" s="918" t="s">
        <v>24</v>
      </c>
      <c r="U22" s="540">
        <v>120</v>
      </c>
      <c r="V22" s="541" t="s">
        <v>1640</v>
      </c>
      <c r="W22" s="854">
        <v>66.248999999999995</v>
      </c>
      <c r="X22" s="854">
        <f t="shared" si="3"/>
        <v>66.248999999999995</v>
      </c>
      <c r="Y22" s="854">
        <f t="shared" si="4"/>
        <v>66.248999999999995</v>
      </c>
      <c r="Z22" s="920"/>
      <c r="AA22" s="918"/>
    </row>
    <row r="23" spans="1:27" ht="27" x14ac:dyDescent="0.3">
      <c r="A23" s="915" t="s">
        <v>1599</v>
      </c>
      <c r="B23" s="536" t="s">
        <v>1641</v>
      </c>
      <c r="C23" s="915" t="s">
        <v>1696</v>
      </c>
      <c r="D23" s="537">
        <v>612100</v>
      </c>
      <c r="E23" s="918" t="s">
        <v>24</v>
      </c>
      <c r="F23" s="543">
        <v>30</v>
      </c>
      <c r="G23" s="544">
        <v>31.87</v>
      </c>
      <c r="H23" s="540">
        <v>158</v>
      </c>
      <c r="I23" s="541" t="s">
        <v>1642</v>
      </c>
      <c r="J23" s="918">
        <v>100103</v>
      </c>
      <c r="K23" s="918" t="s">
        <v>1602</v>
      </c>
      <c r="L23" s="545">
        <v>20.28</v>
      </c>
      <c r="M23" s="913">
        <v>0.94340000000000002</v>
      </c>
      <c r="N23" s="914">
        <v>19.14</v>
      </c>
      <c r="O23" s="919"/>
      <c r="P23" s="920">
        <v>43.134</v>
      </c>
      <c r="Q23" s="920">
        <f t="shared" si="0"/>
        <v>43.134</v>
      </c>
      <c r="R23" s="920">
        <f t="shared" si="1"/>
        <v>43.134</v>
      </c>
      <c r="S23" s="921">
        <f t="shared" si="2"/>
        <v>612100</v>
      </c>
      <c r="T23" s="918" t="s">
        <v>24</v>
      </c>
      <c r="U23" s="540">
        <v>158</v>
      </c>
      <c r="V23" s="541" t="s">
        <v>1642</v>
      </c>
      <c r="W23" s="854">
        <v>62.274000000000001</v>
      </c>
      <c r="X23" s="854">
        <f t="shared" si="3"/>
        <v>62.274000000000001</v>
      </c>
      <c r="Y23" s="854">
        <f t="shared" si="4"/>
        <v>62.274000000000001</v>
      </c>
      <c r="Z23" s="920"/>
      <c r="AA23" s="918"/>
    </row>
    <row r="24" spans="1:27" ht="27" x14ac:dyDescent="0.3">
      <c r="A24" s="915" t="s">
        <v>1599</v>
      </c>
      <c r="B24" s="536" t="s">
        <v>1643</v>
      </c>
      <c r="C24" s="915" t="s">
        <v>1696</v>
      </c>
      <c r="D24" s="537">
        <v>622100</v>
      </c>
      <c r="E24" s="918" t="s">
        <v>24</v>
      </c>
      <c r="F24" s="543">
        <v>30</v>
      </c>
      <c r="G24" s="544">
        <v>32.06</v>
      </c>
      <c r="H24" s="540">
        <v>156</v>
      </c>
      <c r="I24" s="541" t="s">
        <v>1644</v>
      </c>
      <c r="J24" s="918">
        <v>100103</v>
      </c>
      <c r="K24" s="918" t="s">
        <v>1602</v>
      </c>
      <c r="L24" s="545">
        <v>20.28</v>
      </c>
      <c r="M24" s="913">
        <v>0.94340000000000002</v>
      </c>
      <c r="N24" s="914">
        <v>19.14</v>
      </c>
      <c r="O24" s="919"/>
      <c r="P24" s="920">
        <v>41.027999999999999</v>
      </c>
      <c r="Q24" s="920">
        <f t="shared" si="0"/>
        <v>41.027999999999999</v>
      </c>
      <c r="R24" s="920">
        <f t="shared" si="1"/>
        <v>41.027999999999999</v>
      </c>
      <c r="S24" s="921">
        <f t="shared" si="2"/>
        <v>622100</v>
      </c>
      <c r="T24" s="918" t="s">
        <v>24</v>
      </c>
      <c r="U24" s="540">
        <v>156</v>
      </c>
      <c r="V24" s="541" t="s">
        <v>1644</v>
      </c>
      <c r="W24" s="854">
        <v>60.167999999999999</v>
      </c>
      <c r="X24" s="854">
        <f t="shared" si="3"/>
        <v>60.167999999999999</v>
      </c>
      <c r="Y24" s="854">
        <f t="shared" si="4"/>
        <v>60.167999999999999</v>
      </c>
      <c r="Z24" s="920"/>
      <c r="AA24" s="918"/>
    </row>
    <row r="25" spans="1:27" ht="27" x14ac:dyDescent="0.3">
      <c r="A25" s="915" t="s">
        <v>1599</v>
      </c>
      <c r="B25" s="536" t="s">
        <v>1645</v>
      </c>
      <c r="C25" s="915" t="s">
        <v>1696</v>
      </c>
      <c r="D25" s="537">
        <v>662100</v>
      </c>
      <c r="E25" s="918" t="s">
        <v>24</v>
      </c>
      <c r="F25" s="543">
        <v>30</v>
      </c>
      <c r="G25" s="544">
        <v>31.95</v>
      </c>
      <c r="H25" s="540">
        <v>156</v>
      </c>
      <c r="I25" s="541" t="s">
        <v>1646</v>
      </c>
      <c r="J25" s="918">
        <v>100103</v>
      </c>
      <c r="K25" s="918" t="s">
        <v>1602</v>
      </c>
      <c r="L25" s="545">
        <v>20.28</v>
      </c>
      <c r="M25" s="913">
        <v>0.94340000000000002</v>
      </c>
      <c r="N25" s="914">
        <v>19.14</v>
      </c>
      <c r="O25" s="919"/>
      <c r="P25" s="920">
        <v>42.276000000000003</v>
      </c>
      <c r="Q25" s="920">
        <f t="shared" si="0"/>
        <v>42.276000000000003</v>
      </c>
      <c r="R25" s="920">
        <f t="shared" si="1"/>
        <v>42.276000000000003</v>
      </c>
      <c r="S25" s="921">
        <f t="shared" si="2"/>
        <v>662100</v>
      </c>
      <c r="T25" s="918" t="s">
        <v>24</v>
      </c>
      <c r="U25" s="540">
        <v>156</v>
      </c>
      <c r="V25" s="541" t="s">
        <v>1646</v>
      </c>
      <c r="W25" s="854">
        <v>61.415999999999997</v>
      </c>
      <c r="X25" s="854">
        <f t="shared" si="3"/>
        <v>61.415999999999997</v>
      </c>
      <c r="Y25" s="854">
        <f t="shared" si="4"/>
        <v>61.415999999999997</v>
      </c>
      <c r="Z25" s="920"/>
      <c r="AA25" s="918"/>
    </row>
    <row r="26" spans="1:27" ht="34.200000000000003" x14ac:dyDescent="0.3">
      <c r="A26" s="915" t="s">
        <v>1599</v>
      </c>
      <c r="B26" s="536" t="s">
        <v>1647</v>
      </c>
      <c r="C26" s="915" t="s">
        <v>1696</v>
      </c>
      <c r="D26" s="537">
        <v>615300</v>
      </c>
      <c r="E26" s="918" t="s">
        <v>24</v>
      </c>
      <c r="F26" s="543">
        <v>30</v>
      </c>
      <c r="G26" s="544">
        <v>31.87</v>
      </c>
      <c r="H26" s="540">
        <v>156</v>
      </c>
      <c r="I26" s="541" t="s">
        <v>1642</v>
      </c>
      <c r="J26" s="918">
        <v>100103</v>
      </c>
      <c r="K26" s="918" t="s">
        <v>1602</v>
      </c>
      <c r="L26" s="547">
        <v>20.28</v>
      </c>
      <c r="M26" s="913">
        <v>0.94340000000000002</v>
      </c>
      <c r="N26" s="914">
        <v>19.14</v>
      </c>
      <c r="O26" s="919"/>
      <c r="P26" s="920">
        <v>39.936</v>
      </c>
      <c r="Q26" s="920">
        <f t="shared" si="0"/>
        <v>39.936</v>
      </c>
      <c r="R26" s="920">
        <f t="shared" si="1"/>
        <v>39.936</v>
      </c>
      <c r="S26" s="921">
        <f t="shared" si="2"/>
        <v>615300</v>
      </c>
      <c r="T26" s="918" t="s">
        <v>24</v>
      </c>
      <c r="U26" s="540">
        <v>156</v>
      </c>
      <c r="V26" s="541" t="s">
        <v>1642</v>
      </c>
      <c r="W26" s="854">
        <v>59.076000000000001</v>
      </c>
      <c r="X26" s="854">
        <f t="shared" si="3"/>
        <v>59.076000000000001</v>
      </c>
      <c r="Y26" s="854">
        <f t="shared" si="4"/>
        <v>59.076000000000001</v>
      </c>
      <c r="Z26" s="920"/>
      <c r="AA26" s="918"/>
    </row>
    <row r="27" spans="1:27" ht="34.200000000000003" x14ac:dyDescent="0.3">
      <c r="A27" s="915" t="s">
        <v>1599</v>
      </c>
      <c r="B27" s="536" t="s">
        <v>1648</v>
      </c>
      <c r="C27" s="915" t="s">
        <v>1696</v>
      </c>
      <c r="D27" s="537">
        <v>625300</v>
      </c>
      <c r="E27" s="918" t="s">
        <v>24</v>
      </c>
      <c r="F27" s="543">
        <v>30</v>
      </c>
      <c r="G27" s="544">
        <v>31.95</v>
      </c>
      <c r="H27" s="540">
        <v>156</v>
      </c>
      <c r="I27" s="541" t="s">
        <v>1644</v>
      </c>
      <c r="J27" s="918">
        <v>100103</v>
      </c>
      <c r="K27" s="918" t="s">
        <v>1602</v>
      </c>
      <c r="L27" s="545">
        <v>20.28</v>
      </c>
      <c r="M27" s="913">
        <v>0.94340000000000002</v>
      </c>
      <c r="N27" s="914">
        <v>19.14</v>
      </c>
      <c r="O27" s="919"/>
      <c r="P27" s="920">
        <v>40.247999999999998</v>
      </c>
      <c r="Q27" s="920">
        <f t="shared" si="0"/>
        <v>40.247999999999998</v>
      </c>
      <c r="R27" s="920">
        <f t="shared" si="1"/>
        <v>40.247999999999998</v>
      </c>
      <c r="S27" s="921">
        <f t="shared" si="2"/>
        <v>625300</v>
      </c>
      <c r="T27" s="918" t="s">
        <v>24</v>
      </c>
      <c r="U27" s="540">
        <v>156</v>
      </c>
      <c r="V27" s="541" t="s">
        <v>1644</v>
      </c>
      <c r="W27" s="854">
        <v>59.387999999999998</v>
      </c>
      <c r="X27" s="854">
        <f t="shared" si="3"/>
        <v>59.387999999999998</v>
      </c>
      <c r="Y27" s="854">
        <f t="shared" si="4"/>
        <v>59.387999999999998</v>
      </c>
      <c r="Z27" s="920"/>
      <c r="AA27" s="918"/>
    </row>
    <row r="28" spans="1:27" ht="34.200000000000003" x14ac:dyDescent="0.3">
      <c r="A28" s="915" t="s">
        <v>1599</v>
      </c>
      <c r="B28" s="536" t="s">
        <v>1649</v>
      </c>
      <c r="C28" s="915" t="s">
        <v>1696</v>
      </c>
      <c r="D28" s="537">
        <v>635300</v>
      </c>
      <c r="E28" s="918" t="s">
        <v>24</v>
      </c>
      <c r="F28" s="543">
        <v>30</v>
      </c>
      <c r="G28" s="544">
        <v>31.95</v>
      </c>
      <c r="H28" s="540">
        <v>294</v>
      </c>
      <c r="I28" s="541" t="s">
        <v>1650</v>
      </c>
      <c r="J28" s="918">
        <v>100103</v>
      </c>
      <c r="K28" s="918" t="s">
        <v>1602</v>
      </c>
      <c r="L28" s="547">
        <v>20.28</v>
      </c>
      <c r="M28" s="913">
        <v>0.94340000000000002</v>
      </c>
      <c r="N28" s="914">
        <v>19.14</v>
      </c>
      <c r="O28" s="919"/>
      <c r="P28" s="920">
        <v>38.808</v>
      </c>
      <c r="Q28" s="920">
        <f t="shared" si="0"/>
        <v>38.808</v>
      </c>
      <c r="R28" s="920">
        <f t="shared" si="1"/>
        <v>38.808</v>
      </c>
      <c r="S28" s="921">
        <f t="shared" si="2"/>
        <v>635300</v>
      </c>
      <c r="T28" s="918" t="s">
        <v>24</v>
      </c>
      <c r="U28" s="540">
        <v>294</v>
      </c>
      <c r="V28" s="541" t="s">
        <v>1650</v>
      </c>
      <c r="W28" s="854">
        <v>57.948</v>
      </c>
      <c r="X28" s="854">
        <f t="shared" si="3"/>
        <v>57.948</v>
      </c>
      <c r="Y28" s="854">
        <f t="shared" si="4"/>
        <v>57.948</v>
      </c>
      <c r="Z28" s="920"/>
      <c r="AA28" s="918"/>
    </row>
    <row r="29" spans="1:27" ht="34.200000000000003" x14ac:dyDescent="0.3">
      <c r="A29" s="915" t="s">
        <v>1599</v>
      </c>
      <c r="B29" s="536" t="s">
        <v>1651</v>
      </c>
      <c r="C29" s="915" t="s">
        <v>1696</v>
      </c>
      <c r="D29" s="537">
        <v>665400</v>
      </c>
      <c r="E29" s="918" t="s">
        <v>24</v>
      </c>
      <c r="F29" s="543">
        <v>30</v>
      </c>
      <c r="G29" s="544">
        <v>31.95</v>
      </c>
      <c r="H29" s="540">
        <v>156</v>
      </c>
      <c r="I29" s="541" t="s">
        <v>1646</v>
      </c>
      <c r="J29" s="918">
        <v>100103</v>
      </c>
      <c r="K29" s="918" t="s">
        <v>1602</v>
      </c>
      <c r="L29" s="547">
        <v>20.28</v>
      </c>
      <c r="M29" s="913">
        <v>0.94340000000000002</v>
      </c>
      <c r="N29" s="914">
        <v>19.14</v>
      </c>
      <c r="O29" s="919"/>
      <c r="P29" s="920">
        <v>39.624000000000002</v>
      </c>
      <c r="Q29" s="920">
        <f t="shared" si="0"/>
        <v>39.624000000000002</v>
      </c>
      <c r="R29" s="920">
        <f t="shared" si="1"/>
        <v>39.624000000000002</v>
      </c>
      <c r="S29" s="921">
        <f t="shared" si="2"/>
        <v>665400</v>
      </c>
      <c r="T29" s="918" t="s">
        <v>24</v>
      </c>
      <c r="U29" s="540">
        <v>156</v>
      </c>
      <c r="V29" s="541" t="s">
        <v>1646</v>
      </c>
      <c r="W29" s="854">
        <v>58.764000000000003</v>
      </c>
      <c r="X29" s="854">
        <f t="shared" si="3"/>
        <v>58.764000000000003</v>
      </c>
      <c r="Y29" s="854">
        <f t="shared" si="4"/>
        <v>58.764000000000003</v>
      </c>
      <c r="Z29" s="920"/>
      <c r="AA29" s="918"/>
    </row>
    <row r="30" spans="1:27" ht="27" x14ac:dyDescent="0.3">
      <c r="A30" s="915" t="s">
        <v>1599</v>
      </c>
      <c r="B30" s="536" t="s">
        <v>1652</v>
      </c>
      <c r="C30" s="915" t="s">
        <v>1696</v>
      </c>
      <c r="D30" s="537">
        <v>666600</v>
      </c>
      <c r="E30" s="918" t="s">
        <v>24</v>
      </c>
      <c r="F30" s="543">
        <v>30</v>
      </c>
      <c r="G30" s="544">
        <v>31.95</v>
      </c>
      <c r="H30" s="540">
        <v>156</v>
      </c>
      <c r="I30" s="541" t="s">
        <v>1646</v>
      </c>
      <c r="J30" s="918">
        <v>100103</v>
      </c>
      <c r="K30" s="918" t="s">
        <v>1602</v>
      </c>
      <c r="L30" s="547">
        <v>20.28</v>
      </c>
      <c r="M30" s="913">
        <v>0.94340000000000002</v>
      </c>
      <c r="N30" s="914">
        <v>19.14</v>
      </c>
      <c r="O30" s="919"/>
      <c r="P30" s="920">
        <v>39</v>
      </c>
      <c r="Q30" s="920">
        <f t="shared" si="0"/>
        <v>39</v>
      </c>
      <c r="R30" s="920">
        <f t="shared" si="1"/>
        <v>39</v>
      </c>
      <c r="S30" s="921">
        <f t="shared" si="2"/>
        <v>666600</v>
      </c>
      <c r="T30" s="918" t="s">
        <v>24</v>
      </c>
      <c r="U30" s="540">
        <v>156</v>
      </c>
      <c r="V30" s="541" t="s">
        <v>1646</v>
      </c>
      <c r="W30" s="854">
        <v>58.14</v>
      </c>
      <c r="X30" s="854">
        <f t="shared" si="3"/>
        <v>58.14</v>
      </c>
      <c r="Y30" s="854">
        <f t="shared" si="4"/>
        <v>58.14</v>
      </c>
      <c r="Z30" s="920"/>
      <c r="AA30" s="918"/>
    </row>
    <row r="31" spans="1:27" ht="34.200000000000003" x14ac:dyDescent="0.3">
      <c r="A31" s="915" t="s">
        <v>1599</v>
      </c>
      <c r="B31" s="536" t="s">
        <v>1653</v>
      </c>
      <c r="C31" s="915" t="s">
        <v>1696</v>
      </c>
      <c r="D31" s="537">
        <v>666700</v>
      </c>
      <c r="E31" s="918" t="s">
        <v>24</v>
      </c>
      <c r="F31" s="543">
        <v>30</v>
      </c>
      <c r="G31" s="544">
        <v>31.95</v>
      </c>
      <c r="H31" s="540">
        <v>156</v>
      </c>
      <c r="I31" s="541" t="s">
        <v>1646</v>
      </c>
      <c r="J31" s="918">
        <v>100103</v>
      </c>
      <c r="K31" s="918" t="s">
        <v>1602</v>
      </c>
      <c r="L31" s="545">
        <v>20.28</v>
      </c>
      <c r="M31" s="913">
        <v>0.94340000000000002</v>
      </c>
      <c r="N31" s="914">
        <v>19.14</v>
      </c>
      <c r="O31" s="919"/>
      <c r="P31" s="920">
        <v>42.588000000000001</v>
      </c>
      <c r="Q31" s="920">
        <f t="shared" si="0"/>
        <v>42.588000000000001</v>
      </c>
      <c r="R31" s="920">
        <f t="shared" si="1"/>
        <v>42.588000000000001</v>
      </c>
      <c r="S31" s="921">
        <f t="shared" si="2"/>
        <v>666700</v>
      </c>
      <c r="T31" s="918" t="s">
        <v>24</v>
      </c>
      <c r="U31" s="540">
        <v>156</v>
      </c>
      <c r="V31" s="541" t="s">
        <v>1646</v>
      </c>
      <c r="W31" s="854">
        <v>61.728000000000002</v>
      </c>
      <c r="X31" s="854">
        <f t="shared" si="3"/>
        <v>61.728000000000002</v>
      </c>
      <c r="Y31" s="854">
        <f t="shared" si="4"/>
        <v>61.728000000000002</v>
      </c>
      <c r="Z31" s="920"/>
      <c r="AA31" s="918"/>
    </row>
    <row r="32" spans="1:27" ht="40.200000000000003" x14ac:dyDescent="0.3">
      <c r="A32" s="915" t="s">
        <v>1599</v>
      </c>
      <c r="B32" s="536" t="s">
        <v>1654</v>
      </c>
      <c r="C32" s="915" t="s">
        <v>1696</v>
      </c>
      <c r="D32" s="537">
        <v>691600</v>
      </c>
      <c r="E32" s="918" t="s">
        <v>24</v>
      </c>
      <c r="F32" s="543">
        <v>20</v>
      </c>
      <c r="G32" s="544">
        <v>22.45</v>
      </c>
      <c r="H32" s="540">
        <v>103</v>
      </c>
      <c r="I32" s="541" t="s">
        <v>1655</v>
      </c>
      <c r="J32" s="918">
        <v>100103</v>
      </c>
      <c r="K32" s="918" t="s">
        <v>1602</v>
      </c>
      <c r="L32" s="539" t="s">
        <v>1656</v>
      </c>
      <c r="M32" s="913">
        <v>0.94340000000000002</v>
      </c>
      <c r="N32" s="914">
        <v>11.641556</v>
      </c>
      <c r="O32" s="919"/>
      <c r="P32" s="920">
        <v>25.76</v>
      </c>
      <c r="Q32" s="920">
        <f t="shared" si="0"/>
        <v>25.76</v>
      </c>
      <c r="R32" s="920">
        <f t="shared" si="1"/>
        <v>25.76</v>
      </c>
      <c r="S32" s="921">
        <f t="shared" si="2"/>
        <v>691600</v>
      </c>
      <c r="T32" s="918" t="s">
        <v>24</v>
      </c>
      <c r="U32" s="540">
        <v>103</v>
      </c>
      <c r="V32" s="541" t="s">
        <v>1655</v>
      </c>
      <c r="W32" s="854">
        <v>37.4</v>
      </c>
      <c r="X32" s="854">
        <f t="shared" si="3"/>
        <v>37.4</v>
      </c>
      <c r="Y32" s="854">
        <f t="shared" si="4"/>
        <v>37.4</v>
      </c>
      <c r="Z32" s="920"/>
      <c r="AA32" s="918"/>
    </row>
    <row r="33" spans="1:27" ht="34.200000000000003" x14ac:dyDescent="0.3">
      <c r="A33" s="915" t="s">
        <v>1599</v>
      </c>
      <c r="B33" s="536" t="s">
        <v>1657</v>
      </c>
      <c r="C33" s="915" t="s">
        <v>1696</v>
      </c>
      <c r="D33" s="537">
        <v>499180</v>
      </c>
      <c r="E33" s="918" t="s">
        <v>24</v>
      </c>
      <c r="F33" s="543">
        <v>30</v>
      </c>
      <c r="G33" s="544">
        <v>32.06</v>
      </c>
      <c r="H33" s="540">
        <v>136</v>
      </c>
      <c r="I33" s="541" t="s">
        <v>1658</v>
      </c>
      <c r="J33" s="918">
        <v>100103</v>
      </c>
      <c r="K33" s="918" t="s">
        <v>1602</v>
      </c>
      <c r="L33" s="539" t="s">
        <v>1659</v>
      </c>
      <c r="M33" s="913">
        <v>0.94340000000000002</v>
      </c>
      <c r="N33" s="914">
        <v>27.8</v>
      </c>
      <c r="O33" s="919"/>
      <c r="P33" s="920">
        <v>40.799999999999997</v>
      </c>
      <c r="Q33" s="920">
        <f t="shared" si="0"/>
        <v>40.799999999999997</v>
      </c>
      <c r="R33" s="920">
        <f t="shared" si="1"/>
        <v>40.799999999999997</v>
      </c>
      <c r="S33" s="921">
        <f t="shared" si="2"/>
        <v>499180</v>
      </c>
      <c r="T33" s="918" t="s">
        <v>24</v>
      </c>
      <c r="U33" s="540">
        <v>136</v>
      </c>
      <c r="V33" s="541" t="s">
        <v>1658</v>
      </c>
      <c r="W33" s="854">
        <v>68.599999999999994</v>
      </c>
      <c r="X33" s="854">
        <f t="shared" si="3"/>
        <v>68.599999999999994</v>
      </c>
      <c r="Y33" s="854">
        <f t="shared" si="4"/>
        <v>68.599999999999994</v>
      </c>
      <c r="Z33" s="920"/>
      <c r="AA33" s="918"/>
    </row>
    <row r="34" spans="1:27" ht="27" x14ac:dyDescent="0.3">
      <c r="A34" s="915" t="s">
        <v>1599</v>
      </c>
      <c r="B34" s="536" t="s">
        <v>1660</v>
      </c>
      <c r="C34" s="915" t="s">
        <v>1696</v>
      </c>
      <c r="D34" s="537">
        <v>49913</v>
      </c>
      <c r="E34" s="918" t="s">
        <v>24</v>
      </c>
      <c r="F34" s="543">
        <v>30</v>
      </c>
      <c r="G34" s="544">
        <v>31.95</v>
      </c>
      <c r="H34" s="540">
        <v>130</v>
      </c>
      <c r="I34" s="541" t="s">
        <v>1661</v>
      </c>
      <c r="J34" s="918">
        <v>100103</v>
      </c>
      <c r="K34" s="918" t="s">
        <v>1602</v>
      </c>
      <c r="L34" s="539" t="s">
        <v>1662</v>
      </c>
      <c r="M34" s="913">
        <v>0.94340000000000002</v>
      </c>
      <c r="N34" s="914">
        <v>23.5</v>
      </c>
      <c r="O34" s="919"/>
      <c r="P34" s="920">
        <v>36.14</v>
      </c>
      <c r="Q34" s="920">
        <f t="shared" si="0"/>
        <v>36.14</v>
      </c>
      <c r="R34" s="920">
        <f t="shared" si="1"/>
        <v>36.14</v>
      </c>
      <c r="S34" s="921">
        <f t="shared" si="2"/>
        <v>49913</v>
      </c>
      <c r="T34" s="918" t="s">
        <v>24</v>
      </c>
      <c r="U34" s="540">
        <v>130</v>
      </c>
      <c r="V34" s="541" t="s">
        <v>1661</v>
      </c>
      <c r="W34" s="854">
        <v>59.62</v>
      </c>
      <c r="X34" s="854">
        <f t="shared" si="3"/>
        <v>59.62</v>
      </c>
      <c r="Y34" s="854">
        <f t="shared" si="4"/>
        <v>59.62</v>
      </c>
      <c r="Z34" s="920"/>
      <c r="AA34" s="918"/>
    </row>
    <row r="35" spans="1:27" ht="34.200000000000003" x14ac:dyDescent="0.3">
      <c r="A35" s="915" t="s">
        <v>1599</v>
      </c>
      <c r="B35" s="536" t="s">
        <v>1663</v>
      </c>
      <c r="C35" s="915" t="s">
        <v>1696</v>
      </c>
      <c r="D35" s="537">
        <v>110452</v>
      </c>
      <c r="E35" s="918" t="s">
        <v>24</v>
      </c>
      <c r="F35" s="543">
        <v>30</v>
      </c>
      <c r="G35" s="544">
        <v>31.95</v>
      </c>
      <c r="H35" s="540">
        <v>108</v>
      </c>
      <c r="I35" s="541" t="s">
        <v>1621</v>
      </c>
      <c r="J35" s="918">
        <v>100103</v>
      </c>
      <c r="K35" s="918" t="s">
        <v>1602</v>
      </c>
      <c r="L35" s="539" t="s">
        <v>1664</v>
      </c>
      <c r="M35" s="913">
        <v>0.94340000000000002</v>
      </c>
      <c r="N35" s="914">
        <v>28.283132000000002</v>
      </c>
      <c r="O35" s="919"/>
      <c r="P35" s="920">
        <v>33.49</v>
      </c>
      <c r="Q35" s="920">
        <f t="shared" si="0"/>
        <v>33.49</v>
      </c>
      <c r="R35" s="920">
        <f t="shared" si="1"/>
        <v>33.49</v>
      </c>
      <c r="S35" s="921">
        <f t="shared" si="2"/>
        <v>110452</v>
      </c>
      <c r="T35" s="918" t="s">
        <v>24</v>
      </c>
      <c r="U35" s="540">
        <v>108</v>
      </c>
      <c r="V35" s="541" t="s">
        <v>1621</v>
      </c>
      <c r="W35" s="854">
        <v>61.77</v>
      </c>
      <c r="X35" s="854">
        <f t="shared" si="3"/>
        <v>61.77</v>
      </c>
      <c r="Y35" s="854">
        <f t="shared" si="4"/>
        <v>61.77</v>
      </c>
      <c r="Z35" s="920"/>
      <c r="AA35" s="918"/>
    </row>
    <row r="36" spans="1:27" ht="22.8" x14ac:dyDescent="0.3">
      <c r="A36" s="915" t="s">
        <v>1599</v>
      </c>
      <c r="B36" s="536" t="s">
        <v>1665</v>
      </c>
      <c r="C36" s="915" t="s">
        <v>1696</v>
      </c>
      <c r="D36" s="537">
        <v>1230</v>
      </c>
      <c r="E36" s="918" t="s">
        <v>24</v>
      </c>
      <c r="F36" s="543">
        <v>30</v>
      </c>
      <c r="G36" s="544">
        <v>31.73</v>
      </c>
      <c r="H36" s="540">
        <v>176</v>
      </c>
      <c r="I36" s="541" t="s">
        <v>1666</v>
      </c>
      <c r="J36" s="918">
        <v>100103</v>
      </c>
      <c r="K36" s="918" t="s">
        <v>1602</v>
      </c>
      <c r="L36" s="545">
        <v>36</v>
      </c>
      <c r="M36" s="913">
        <v>0.94340000000000002</v>
      </c>
      <c r="N36" s="914">
        <v>33.962400000000002</v>
      </c>
      <c r="O36" s="919"/>
      <c r="P36" s="920">
        <v>48.758000000000003</v>
      </c>
      <c r="Q36" s="920">
        <f t="shared" si="0"/>
        <v>48.758000000000003</v>
      </c>
      <c r="R36" s="920">
        <f t="shared" si="1"/>
        <v>48.758000000000003</v>
      </c>
      <c r="S36" s="921">
        <f t="shared" si="2"/>
        <v>1230</v>
      </c>
      <c r="T36" s="918" t="s">
        <v>24</v>
      </c>
      <c r="U36" s="540">
        <v>176</v>
      </c>
      <c r="V36" s="541" t="s">
        <v>1666</v>
      </c>
      <c r="W36" s="854">
        <v>82.718000000000004</v>
      </c>
      <c r="X36" s="854">
        <f t="shared" si="3"/>
        <v>82.718000000000004</v>
      </c>
      <c r="Y36" s="854">
        <f t="shared" si="4"/>
        <v>82.718000000000004</v>
      </c>
      <c r="Z36" s="920"/>
      <c r="AA36" s="918"/>
    </row>
    <row r="37" spans="1:27" ht="22.8" x14ac:dyDescent="0.3">
      <c r="A37" s="915" t="s">
        <v>1599</v>
      </c>
      <c r="B37" s="536" t="s">
        <v>1667</v>
      </c>
      <c r="C37" s="915" t="s">
        <v>1696</v>
      </c>
      <c r="D37" s="537">
        <v>1250</v>
      </c>
      <c r="E37" s="918" t="s">
        <v>24</v>
      </c>
      <c r="F37" s="543">
        <v>30</v>
      </c>
      <c r="G37" s="544">
        <v>31.73</v>
      </c>
      <c r="H37" s="540">
        <v>195</v>
      </c>
      <c r="I37" s="541" t="s">
        <v>1668</v>
      </c>
      <c r="J37" s="918">
        <v>100103</v>
      </c>
      <c r="K37" s="918" t="s">
        <v>1602</v>
      </c>
      <c r="L37" s="545">
        <v>36</v>
      </c>
      <c r="M37" s="913">
        <v>0.94340000000000002</v>
      </c>
      <c r="N37" s="914">
        <v>33.962400000000002</v>
      </c>
      <c r="O37" s="919"/>
      <c r="P37" s="920">
        <v>62.204999999999998</v>
      </c>
      <c r="Q37" s="920">
        <f t="shared" si="0"/>
        <v>62.204999999999998</v>
      </c>
      <c r="R37" s="920">
        <f t="shared" si="1"/>
        <v>62.204999999999998</v>
      </c>
      <c r="S37" s="921">
        <f t="shared" si="2"/>
        <v>1250</v>
      </c>
      <c r="T37" s="918" t="s">
        <v>24</v>
      </c>
      <c r="U37" s="540">
        <v>195</v>
      </c>
      <c r="V37" s="541" t="s">
        <v>1668</v>
      </c>
      <c r="W37" s="854">
        <v>96.165000000000006</v>
      </c>
      <c r="X37" s="854">
        <f t="shared" si="3"/>
        <v>96.165000000000006</v>
      </c>
      <c r="Y37" s="854">
        <f t="shared" si="4"/>
        <v>96.165000000000006</v>
      </c>
      <c r="Z37" s="920"/>
      <c r="AA37" s="918"/>
    </row>
    <row r="38" spans="1:27" ht="27" x14ac:dyDescent="0.3">
      <c r="A38" s="915" t="s">
        <v>1599</v>
      </c>
      <c r="B38" s="536" t="s">
        <v>1669</v>
      </c>
      <c r="C38" s="915" t="s">
        <v>1696</v>
      </c>
      <c r="D38" s="537">
        <v>7805</v>
      </c>
      <c r="E38" s="918" t="s">
        <v>24</v>
      </c>
      <c r="F38" s="543">
        <v>30</v>
      </c>
      <c r="G38" s="544">
        <v>31.79</v>
      </c>
      <c r="H38" s="540">
        <v>53</v>
      </c>
      <c r="I38" s="541" t="s">
        <v>1670</v>
      </c>
      <c r="J38" s="918">
        <v>100103</v>
      </c>
      <c r="K38" s="918" t="s">
        <v>1602</v>
      </c>
      <c r="L38" s="547">
        <v>27.39</v>
      </c>
      <c r="M38" s="913">
        <v>0.94340000000000002</v>
      </c>
      <c r="N38" s="914">
        <v>25.839726000000002</v>
      </c>
      <c r="O38" s="919"/>
      <c r="P38" s="920">
        <v>76.227999999999994</v>
      </c>
      <c r="Q38" s="920">
        <f t="shared" si="0"/>
        <v>76.227999999999994</v>
      </c>
      <c r="R38" s="920">
        <f t="shared" si="1"/>
        <v>76.227999999999994</v>
      </c>
      <c r="S38" s="921">
        <f t="shared" si="2"/>
        <v>7805</v>
      </c>
      <c r="T38" s="918" t="s">
        <v>24</v>
      </c>
      <c r="U38" s="540">
        <v>53</v>
      </c>
      <c r="V38" s="541" t="s">
        <v>1670</v>
      </c>
      <c r="W38" s="854">
        <v>102.068</v>
      </c>
      <c r="X38" s="854">
        <f t="shared" si="3"/>
        <v>102.068</v>
      </c>
      <c r="Y38" s="854">
        <f t="shared" si="4"/>
        <v>102.068</v>
      </c>
      <c r="Z38" s="920"/>
      <c r="AA38" s="918"/>
    </row>
    <row r="39" spans="1:27" ht="34.200000000000003" x14ac:dyDescent="0.3">
      <c r="A39" s="915" t="s">
        <v>1599</v>
      </c>
      <c r="B39" s="536" t="s">
        <v>1671</v>
      </c>
      <c r="C39" s="915" t="s">
        <v>1696</v>
      </c>
      <c r="D39" s="537">
        <v>26624</v>
      </c>
      <c r="E39" s="918" t="s">
        <v>24</v>
      </c>
      <c r="F39" s="543">
        <v>30</v>
      </c>
      <c r="G39" s="544">
        <v>31.87</v>
      </c>
      <c r="H39" s="540">
        <v>192</v>
      </c>
      <c r="I39" s="541" t="s">
        <v>1672</v>
      </c>
      <c r="J39" s="918">
        <v>100103</v>
      </c>
      <c r="K39" s="918" t="s">
        <v>1602</v>
      </c>
      <c r="L39" s="545">
        <v>36</v>
      </c>
      <c r="M39" s="913">
        <v>0.94340000000000002</v>
      </c>
      <c r="N39" s="914">
        <v>33.962400000000002</v>
      </c>
      <c r="O39" s="919"/>
      <c r="P39" s="920">
        <v>52.417000000000002</v>
      </c>
      <c r="Q39" s="920">
        <f t="shared" si="0"/>
        <v>52.417000000000002</v>
      </c>
      <c r="R39" s="920">
        <f t="shared" si="1"/>
        <v>52.417000000000002</v>
      </c>
      <c r="S39" s="921">
        <f t="shared" si="2"/>
        <v>26624</v>
      </c>
      <c r="T39" s="918" t="s">
        <v>24</v>
      </c>
      <c r="U39" s="540">
        <v>192</v>
      </c>
      <c r="V39" s="541" t="s">
        <v>1672</v>
      </c>
      <c r="W39" s="854">
        <v>86.376999999999995</v>
      </c>
      <c r="X39" s="854">
        <f t="shared" si="3"/>
        <v>86.376999999999995</v>
      </c>
      <c r="Y39" s="854">
        <f t="shared" si="4"/>
        <v>86.376999999999995</v>
      </c>
      <c r="Z39" s="920"/>
      <c r="AA39" s="918"/>
    </row>
    <row r="40" spans="1:27" ht="34.200000000000003" x14ac:dyDescent="0.3">
      <c r="A40" s="915" t="s">
        <v>1599</v>
      </c>
      <c r="B40" s="536" t="s">
        <v>1673</v>
      </c>
      <c r="C40" s="915" t="s">
        <v>1696</v>
      </c>
      <c r="D40" s="537">
        <v>7812</v>
      </c>
      <c r="E40" s="918" t="s">
        <v>24</v>
      </c>
      <c r="F40" s="543">
        <v>35</v>
      </c>
      <c r="G40" s="544">
        <v>37.18</v>
      </c>
      <c r="H40" s="540">
        <v>74</v>
      </c>
      <c r="I40" s="541" t="s">
        <v>1674</v>
      </c>
      <c r="J40" s="918">
        <v>100100</v>
      </c>
      <c r="K40" s="918" t="s">
        <v>1675</v>
      </c>
      <c r="L40" s="547">
        <v>34.979999999999997</v>
      </c>
      <c r="M40" s="913">
        <v>0.88</v>
      </c>
      <c r="N40" s="914">
        <v>30.9</v>
      </c>
      <c r="O40" s="919"/>
      <c r="P40" s="920">
        <v>43.142000000000003</v>
      </c>
      <c r="Q40" s="920">
        <f t="shared" si="0"/>
        <v>43.142000000000003</v>
      </c>
      <c r="R40" s="920">
        <f t="shared" si="1"/>
        <v>43.142000000000003</v>
      </c>
      <c r="S40" s="921">
        <f t="shared" si="2"/>
        <v>7812</v>
      </c>
      <c r="T40" s="918" t="s">
        <v>24</v>
      </c>
      <c r="U40" s="540">
        <v>74</v>
      </c>
      <c r="V40" s="541" t="s">
        <v>1674</v>
      </c>
      <c r="W40" s="854">
        <v>74.040000000000006</v>
      </c>
      <c r="X40" s="854">
        <f t="shared" si="3"/>
        <v>74.040000000000006</v>
      </c>
      <c r="Y40" s="854">
        <f t="shared" si="4"/>
        <v>74.040000000000006</v>
      </c>
      <c r="Z40" s="920"/>
      <c r="AA40" s="918"/>
    </row>
    <row r="41" spans="1:27" ht="22.8" x14ac:dyDescent="0.3">
      <c r="A41" s="915" t="s">
        <v>1599</v>
      </c>
      <c r="B41" s="536" t="s">
        <v>1676</v>
      </c>
      <c r="C41" s="915" t="s">
        <v>1696</v>
      </c>
      <c r="D41" s="537">
        <v>8820</v>
      </c>
      <c r="E41" s="918" t="s">
        <v>24</v>
      </c>
      <c r="F41" s="543">
        <v>30</v>
      </c>
      <c r="G41" s="544">
        <v>31.77</v>
      </c>
      <c r="H41" s="540">
        <v>95</v>
      </c>
      <c r="I41" s="541" t="s">
        <v>1677</v>
      </c>
      <c r="J41" s="918">
        <v>100100</v>
      </c>
      <c r="K41" s="918" t="s">
        <v>1675</v>
      </c>
      <c r="L41" s="547">
        <v>44.77</v>
      </c>
      <c r="M41" s="913">
        <v>0.88</v>
      </c>
      <c r="N41" s="914">
        <v>39.4</v>
      </c>
      <c r="O41" s="919"/>
      <c r="P41" s="920">
        <v>55.384999999999998</v>
      </c>
      <c r="Q41" s="920">
        <f t="shared" si="0"/>
        <v>55.384999999999998</v>
      </c>
      <c r="R41" s="920">
        <f t="shared" si="1"/>
        <v>55.384999999999998</v>
      </c>
      <c r="S41" s="921">
        <f t="shared" si="2"/>
        <v>8820</v>
      </c>
      <c r="T41" s="918" t="s">
        <v>24</v>
      </c>
      <c r="U41" s="540">
        <v>95</v>
      </c>
      <c r="V41" s="541" t="s">
        <v>1677</v>
      </c>
      <c r="W41" s="854">
        <v>94.93</v>
      </c>
      <c r="X41" s="854">
        <f t="shared" si="3"/>
        <v>94.93</v>
      </c>
      <c r="Y41" s="854">
        <f t="shared" si="4"/>
        <v>94.93</v>
      </c>
      <c r="Z41" s="920"/>
      <c r="AA41" s="918"/>
    </row>
    <row r="42" spans="1:27" ht="22.8" x14ac:dyDescent="0.3">
      <c r="A42" s="915" t="s">
        <v>1599</v>
      </c>
      <c r="B42" s="536" t="s">
        <v>1678</v>
      </c>
      <c r="C42" s="915" t="s">
        <v>1696</v>
      </c>
      <c r="D42" s="537">
        <v>88013</v>
      </c>
      <c r="E42" s="918" t="s">
        <v>24</v>
      </c>
      <c r="F42" s="543">
        <v>30</v>
      </c>
      <c r="G42" s="544">
        <v>31.77</v>
      </c>
      <c r="H42" s="540">
        <v>82</v>
      </c>
      <c r="I42" s="541" t="s">
        <v>1677</v>
      </c>
      <c r="J42" s="918">
        <v>100100</v>
      </c>
      <c r="K42" s="918" t="s">
        <v>1675</v>
      </c>
      <c r="L42" s="547">
        <v>44.77</v>
      </c>
      <c r="M42" s="913">
        <v>0.88</v>
      </c>
      <c r="N42" s="914">
        <v>39.4</v>
      </c>
      <c r="O42" s="919"/>
      <c r="P42" s="920">
        <v>61.5</v>
      </c>
      <c r="Q42" s="920">
        <f t="shared" si="0"/>
        <v>61.5</v>
      </c>
      <c r="R42" s="920">
        <f t="shared" si="1"/>
        <v>61.5</v>
      </c>
      <c r="S42" s="921">
        <f t="shared" si="2"/>
        <v>88013</v>
      </c>
      <c r="T42" s="918" t="s">
        <v>24</v>
      </c>
      <c r="U42" s="540">
        <v>82</v>
      </c>
      <c r="V42" s="541" t="s">
        <v>1677</v>
      </c>
      <c r="W42" s="854">
        <v>101.054</v>
      </c>
      <c r="X42" s="854">
        <f t="shared" si="3"/>
        <v>101.054</v>
      </c>
      <c r="Y42" s="854">
        <f t="shared" si="4"/>
        <v>101.054</v>
      </c>
      <c r="Z42" s="920"/>
      <c r="AA42" s="918"/>
    </row>
    <row r="43" spans="1:27" ht="27" x14ac:dyDescent="0.3">
      <c r="A43" s="915" t="s">
        <v>1599</v>
      </c>
      <c r="B43" s="536" t="s">
        <v>1652</v>
      </c>
      <c r="C43" s="915" t="s">
        <v>1696</v>
      </c>
      <c r="D43" s="537">
        <v>776666</v>
      </c>
      <c r="E43" s="918" t="s">
        <v>24</v>
      </c>
      <c r="F43" s="543">
        <v>30</v>
      </c>
      <c r="G43" s="544">
        <v>31.95</v>
      </c>
      <c r="H43" s="540">
        <v>156</v>
      </c>
      <c r="I43" s="541" t="s">
        <v>1646</v>
      </c>
      <c r="J43" s="918">
        <v>100103</v>
      </c>
      <c r="K43" s="918" t="s">
        <v>1602</v>
      </c>
      <c r="L43" s="547">
        <v>20.28</v>
      </c>
      <c r="M43" s="913">
        <v>0.94340000000000002</v>
      </c>
      <c r="N43" s="914">
        <v>19.14</v>
      </c>
      <c r="O43" s="919"/>
      <c r="P43" s="920">
        <v>46.231999999999999</v>
      </c>
      <c r="Q43" s="920">
        <f t="shared" si="0"/>
        <v>46.231999999999999</v>
      </c>
      <c r="R43" s="920">
        <f t="shared" si="1"/>
        <v>46.231999999999999</v>
      </c>
      <c r="S43" s="921">
        <f t="shared" si="2"/>
        <v>776666</v>
      </c>
      <c r="T43" s="918" t="s">
        <v>24</v>
      </c>
      <c r="U43" s="540">
        <v>156</v>
      </c>
      <c r="V43" s="541" t="s">
        <v>1646</v>
      </c>
      <c r="W43" s="854">
        <v>65.372</v>
      </c>
      <c r="X43" s="854">
        <f t="shared" si="3"/>
        <v>65.372</v>
      </c>
      <c r="Y43" s="854">
        <f t="shared" si="4"/>
        <v>65.372</v>
      </c>
      <c r="Z43" s="920"/>
      <c r="AA43" s="918"/>
    </row>
    <row r="44" spans="1:27" ht="34.200000000000003" x14ac:dyDescent="0.3">
      <c r="A44" s="915" t="s">
        <v>1599</v>
      </c>
      <c r="B44" s="536" t="s">
        <v>1679</v>
      </c>
      <c r="C44" s="915" t="s">
        <v>1696</v>
      </c>
      <c r="D44" s="537">
        <v>776667</v>
      </c>
      <c r="E44" s="918" t="s">
        <v>24</v>
      </c>
      <c r="F44" s="543">
        <v>30</v>
      </c>
      <c r="G44" s="544">
        <v>31.95</v>
      </c>
      <c r="H44" s="540">
        <v>156</v>
      </c>
      <c r="I44" s="549" t="s">
        <v>1646</v>
      </c>
      <c r="J44" s="918">
        <v>100103</v>
      </c>
      <c r="K44" s="918" t="s">
        <v>1602</v>
      </c>
      <c r="L44" s="547">
        <v>20.28</v>
      </c>
      <c r="M44" s="913">
        <v>0.94340000000000002</v>
      </c>
      <c r="N44" s="914">
        <v>19.14</v>
      </c>
      <c r="O44" s="919"/>
      <c r="P44" s="920">
        <v>43.58</v>
      </c>
      <c r="Q44" s="920">
        <f t="shared" si="0"/>
        <v>43.58</v>
      </c>
      <c r="R44" s="920">
        <f t="shared" si="1"/>
        <v>43.58</v>
      </c>
      <c r="S44" s="921">
        <f t="shared" si="2"/>
        <v>776667</v>
      </c>
      <c r="T44" s="918" t="s">
        <v>24</v>
      </c>
      <c r="U44" s="540">
        <v>156</v>
      </c>
      <c r="V44" s="549" t="s">
        <v>1646</v>
      </c>
      <c r="W44" s="854">
        <v>62.72</v>
      </c>
      <c r="X44" s="854">
        <f t="shared" si="3"/>
        <v>62.72</v>
      </c>
      <c r="Y44" s="854">
        <f t="shared" si="4"/>
        <v>62.72</v>
      </c>
      <c r="Z44" s="920"/>
      <c r="AA44" s="918"/>
    </row>
    <row r="45" spans="1:27" ht="34.200000000000003" x14ac:dyDescent="0.3">
      <c r="A45" s="915" t="s">
        <v>1599</v>
      </c>
      <c r="B45" s="536" t="s">
        <v>1680</v>
      </c>
      <c r="C45" s="915" t="s">
        <v>1696</v>
      </c>
      <c r="D45" s="537">
        <v>776654</v>
      </c>
      <c r="E45" s="918" t="s">
        <v>24</v>
      </c>
      <c r="F45" s="543">
        <v>30</v>
      </c>
      <c r="G45" s="544">
        <v>31.95</v>
      </c>
      <c r="H45" s="540">
        <v>156</v>
      </c>
      <c r="I45" s="541" t="s">
        <v>1646</v>
      </c>
      <c r="J45" s="918">
        <v>100103</v>
      </c>
      <c r="K45" s="918" t="s">
        <v>1602</v>
      </c>
      <c r="L45" s="547">
        <v>20.28</v>
      </c>
      <c r="M45" s="913">
        <v>0.94340000000000002</v>
      </c>
      <c r="N45" s="914">
        <v>19.14</v>
      </c>
      <c r="O45" s="919"/>
      <c r="P45" s="920">
        <v>42.332000000000001</v>
      </c>
      <c r="Q45" s="920">
        <f t="shared" si="0"/>
        <v>42.332000000000001</v>
      </c>
      <c r="R45" s="920">
        <f t="shared" si="1"/>
        <v>42.332000000000001</v>
      </c>
      <c r="S45" s="921">
        <f t="shared" si="2"/>
        <v>776654</v>
      </c>
      <c r="T45" s="918" t="s">
        <v>24</v>
      </c>
      <c r="U45" s="540">
        <v>156</v>
      </c>
      <c r="V45" s="541" t="s">
        <v>1646</v>
      </c>
      <c r="W45" s="854">
        <v>61.472000000000001</v>
      </c>
      <c r="X45" s="854">
        <f t="shared" si="3"/>
        <v>61.472000000000001</v>
      </c>
      <c r="Y45" s="854">
        <f t="shared" si="4"/>
        <v>61.472000000000001</v>
      </c>
      <c r="Z45" s="920"/>
      <c r="AA45" s="918"/>
    </row>
    <row r="46" spans="1:27" ht="27" x14ac:dyDescent="0.3">
      <c r="A46" s="915" t="s">
        <v>1599</v>
      </c>
      <c r="B46" s="536" t="s">
        <v>1681</v>
      </c>
      <c r="C46" s="915" t="s">
        <v>1696</v>
      </c>
      <c r="D46" s="537">
        <v>776121</v>
      </c>
      <c r="E46" s="918" t="s">
        <v>24</v>
      </c>
      <c r="F46" s="543">
        <v>30</v>
      </c>
      <c r="G46" s="544">
        <v>31.87</v>
      </c>
      <c r="H46" s="540">
        <v>158</v>
      </c>
      <c r="I46" s="541" t="s">
        <v>1642</v>
      </c>
      <c r="J46" s="918">
        <v>100103</v>
      </c>
      <c r="K46" s="918" t="s">
        <v>1602</v>
      </c>
      <c r="L46" s="547">
        <v>20.28</v>
      </c>
      <c r="M46" s="913">
        <v>0.94340000000000002</v>
      </c>
      <c r="N46" s="914">
        <v>19.14</v>
      </c>
      <c r="O46" s="919"/>
      <c r="P46" s="920">
        <v>45.805999999999997</v>
      </c>
      <c r="Q46" s="920">
        <f t="shared" si="0"/>
        <v>45.805999999999997</v>
      </c>
      <c r="R46" s="920">
        <f t="shared" si="1"/>
        <v>45.805999999999997</v>
      </c>
      <c r="S46" s="921">
        <f t="shared" si="2"/>
        <v>776121</v>
      </c>
      <c r="T46" s="918" t="s">
        <v>24</v>
      </c>
      <c r="U46" s="540">
        <v>158</v>
      </c>
      <c r="V46" s="541" t="s">
        <v>1642</v>
      </c>
      <c r="W46" s="854">
        <v>64.945999999999998</v>
      </c>
      <c r="X46" s="854">
        <f t="shared" si="3"/>
        <v>64.945999999999998</v>
      </c>
      <c r="Y46" s="854">
        <f t="shared" si="4"/>
        <v>64.945999999999998</v>
      </c>
      <c r="Z46" s="920"/>
      <c r="AA46" s="918"/>
    </row>
    <row r="47" spans="1:27" ht="40.200000000000003" x14ac:dyDescent="0.3">
      <c r="A47" s="915" t="s">
        <v>1599</v>
      </c>
      <c r="B47" s="536" t="s">
        <v>1682</v>
      </c>
      <c r="C47" s="915" t="s">
        <v>1696</v>
      </c>
      <c r="D47" s="537">
        <v>776916</v>
      </c>
      <c r="E47" s="918" t="s">
        <v>24</v>
      </c>
      <c r="F47" s="543">
        <v>30</v>
      </c>
      <c r="G47" s="544">
        <v>31.79</v>
      </c>
      <c r="H47" s="540">
        <v>156</v>
      </c>
      <c r="I47" s="541" t="s">
        <v>1655</v>
      </c>
      <c r="J47" s="918">
        <v>100103</v>
      </c>
      <c r="K47" s="918" t="s">
        <v>1602</v>
      </c>
      <c r="L47" s="547">
        <v>19.8</v>
      </c>
      <c r="M47" s="913">
        <v>0.94340000000000002</v>
      </c>
      <c r="N47" s="914">
        <v>18.679320000000001</v>
      </c>
      <c r="O47" s="919"/>
      <c r="P47" s="920">
        <v>43.564999999999998</v>
      </c>
      <c r="Q47" s="920">
        <f t="shared" si="0"/>
        <v>43.564999999999998</v>
      </c>
      <c r="R47" s="920">
        <f t="shared" si="1"/>
        <v>43.564999999999998</v>
      </c>
      <c r="S47" s="921">
        <f t="shared" si="2"/>
        <v>776916</v>
      </c>
      <c r="T47" s="918" t="s">
        <v>24</v>
      </c>
      <c r="U47" s="540">
        <v>156</v>
      </c>
      <c r="V47" s="541" t="s">
        <v>1655</v>
      </c>
      <c r="W47" s="854">
        <v>62.244999999999997</v>
      </c>
      <c r="X47" s="854">
        <f t="shared" si="3"/>
        <v>62.244999999999997</v>
      </c>
      <c r="Y47" s="854">
        <f t="shared" si="4"/>
        <v>62.244999999999997</v>
      </c>
      <c r="Z47" s="920"/>
      <c r="AA47" s="918"/>
    </row>
    <row r="48" spans="1:27" ht="34.200000000000003" x14ac:dyDescent="0.3">
      <c r="A48" s="915" t="s">
        <v>1599</v>
      </c>
      <c r="B48" s="536" t="s">
        <v>1683</v>
      </c>
      <c r="C48" s="915" t="s">
        <v>1696</v>
      </c>
      <c r="D48" s="537">
        <v>776153</v>
      </c>
      <c r="E48" s="918" t="s">
        <v>24</v>
      </c>
      <c r="F48" s="543">
        <v>30</v>
      </c>
      <c r="G48" s="544">
        <v>31.87</v>
      </c>
      <c r="H48" s="540">
        <v>158</v>
      </c>
      <c r="I48" s="550" t="s">
        <v>1642</v>
      </c>
      <c r="J48" s="918">
        <v>100103</v>
      </c>
      <c r="K48" s="918" t="s">
        <v>1602</v>
      </c>
      <c r="L48" s="547">
        <v>20.28</v>
      </c>
      <c r="M48" s="913">
        <v>0.94340000000000002</v>
      </c>
      <c r="N48" s="914">
        <v>19.14</v>
      </c>
      <c r="O48" s="919"/>
      <c r="P48" s="920">
        <v>43.12</v>
      </c>
      <c r="Q48" s="920">
        <f t="shared" si="0"/>
        <v>43.12</v>
      </c>
      <c r="R48" s="920">
        <f t="shared" si="1"/>
        <v>43.12</v>
      </c>
      <c r="S48" s="921">
        <f t="shared" si="2"/>
        <v>776153</v>
      </c>
      <c r="T48" s="918" t="s">
        <v>24</v>
      </c>
      <c r="U48" s="540">
        <v>158</v>
      </c>
      <c r="V48" s="550" t="s">
        <v>1642</v>
      </c>
      <c r="W48" s="854">
        <v>62.26</v>
      </c>
      <c r="X48" s="854">
        <f t="shared" si="3"/>
        <v>62.26</v>
      </c>
      <c r="Y48" s="854">
        <f t="shared" si="4"/>
        <v>62.26</v>
      </c>
      <c r="Z48" s="920"/>
      <c r="AA48" s="918"/>
    </row>
    <row r="49" spans="1:27" ht="45.6" x14ac:dyDescent="0.3">
      <c r="A49" s="915" t="s">
        <v>1599</v>
      </c>
      <c r="B49" s="536" t="s">
        <v>1684</v>
      </c>
      <c r="C49" s="915" t="s">
        <v>1696</v>
      </c>
      <c r="D49" s="537">
        <v>770452</v>
      </c>
      <c r="E49" s="918" t="s">
        <v>24</v>
      </c>
      <c r="F49" s="543">
        <v>30</v>
      </c>
      <c r="G49" s="544">
        <v>31.95</v>
      </c>
      <c r="H49" s="540">
        <v>112</v>
      </c>
      <c r="I49" s="541" t="s">
        <v>1621</v>
      </c>
      <c r="J49" s="918">
        <v>100103</v>
      </c>
      <c r="K49" s="918" t="s">
        <v>1602</v>
      </c>
      <c r="L49" s="547">
        <v>29.98</v>
      </c>
      <c r="M49" s="913">
        <v>0.94340000000000002</v>
      </c>
      <c r="N49" s="914">
        <v>28.283132000000002</v>
      </c>
      <c r="O49" s="919"/>
      <c r="P49" s="920">
        <v>36.97</v>
      </c>
      <c r="Q49" s="920">
        <f t="shared" si="0"/>
        <v>36.97</v>
      </c>
      <c r="R49" s="920">
        <f t="shared" si="1"/>
        <v>36.97</v>
      </c>
      <c r="S49" s="921">
        <f t="shared" si="2"/>
        <v>770452</v>
      </c>
      <c r="T49" s="918" t="s">
        <v>24</v>
      </c>
      <c r="U49" s="540">
        <v>112</v>
      </c>
      <c r="V49" s="541" t="s">
        <v>1621</v>
      </c>
      <c r="W49" s="854">
        <v>65.25</v>
      </c>
      <c r="X49" s="854">
        <f t="shared" si="3"/>
        <v>65.25</v>
      </c>
      <c r="Y49" s="854">
        <f t="shared" si="4"/>
        <v>65.25</v>
      </c>
      <c r="Z49" s="920"/>
      <c r="AA49" s="918"/>
    </row>
    <row r="50" spans="1:27" ht="34.200000000000003" x14ac:dyDescent="0.3">
      <c r="A50" s="915" t="s">
        <v>1599</v>
      </c>
      <c r="B50" s="536" t="s">
        <v>1685</v>
      </c>
      <c r="C50" s="915" t="s">
        <v>1696</v>
      </c>
      <c r="D50" s="537">
        <v>770458</v>
      </c>
      <c r="E50" s="918" t="s">
        <v>24</v>
      </c>
      <c r="F50" s="543">
        <v>30</v>
      </c>
      <c r="G50" s="544">
        <v>31.95</v>
      </c>
      <c r="H50" s="540">
        <v>112</v>
      </c>
      <c r="I50" s="549" t="s">
        <v>1621</v>
      </c>
      <c r="J50" s="918">
        <v>100103</v>
      </c>
      <c r="K50" s="918" t="s">
        <v>1602</v>
      </c>
      <c r="L50" s="547">
        <v>40.54</v>
      </c>
      <c r="M50" s="913">
        <v>0.94340000000000002</v>
      </c>
      <c r="N50" s="914">
        <v>38.245435999999998</v>
      </c>
      <c r="O50" s="919"/>
      <c r="P50" s="920">
        <v>42.058999999999997</v>
      </c>
      <c r="Q50" s="920">
        <f t="shared" si="0"/>
        <v>42.058999999999997</v>
      </c>
      <c r="R50" s="920">
        <f t="shared" si="1"/>
        <v>42.058999999999997</v>
      </c>
      <c r="S50" s="921">
        <f t="shared" si="2"/>
        <v>770458</v>
      </c>
      <c r="T50" s="918" t="s">
        <v>24</v>
      </c>
      <c r="U50" s="540">
        <v>112</v>
      </c>
      <c r="V50" s="549" t="s">
        <v>1621</v>
      </c>
      <c r="W50" s="854">
        <v>80.304000000000002</v>
      </c>
      <c r="X50" s="854">
        <f t="shared" si="3"/>
        <v>80.304000000000002</v>
      </c>
      <c r="Y50" s="854">
        <f t="shared" si="4"/>
        <v>80.304000000000002</v>
      </c>
      <c r="Z50" s="920"/>
      <c r="AA50" s="918"/>
    </row>
    <row r="51" spans="1:27" ht="22.8" x14ac:dyDescent="0.3">
      <c r="A51" s="915" t="s">
        <v>1599</v>
      </c>
      <c r="B51" s="536" t="s">
        <v>1686</v>
      </c>
      <c r="C51" s="915" t="s">
        <v>1696</v>
      </c>
      <c r="D51" s="537">
        <v>771230</v>
      </c>
      <c r="E51" s="918" t="s">
        <v>24</v>
      </c>
      <c r="F51" s="543">
        <v>30</v>
      </c>
      <c r="G51" s="544">
        <v>31.73</v>
      </c>
      <c r="H51" s="540">
        <v>194</v>
      </c>
      <c r="I51" s="541" t="s">
        <v>1687</v>
      </c>
      <c r="J51" s="918">
        <v>100103</v>
      </c>
      <c r="K51" s="918" t="s">
        <v>1602</v>
      </c>
      <c r="L51" s="547">
        <v>36</v>
      </c>
      <c r="M51" s="913">
        <v>0.94340000000000002</v>
      </c>
      <c r="N51" s="914">
        <v>33.962400000000002</v>
      </c>
      <c r="O51" s="919"/>
      <c r="P51" s="920">
        <v>49.637999999999998</v>
      </c>
      <c r="Q51" s="920">
        <f t="shared" si="0"/>
        <v>49.637999999999998</v>
      </c>
      <c r="R51" s="920">
        <f t="shared" si="1"/>
        <v>49.637999999999998</v>
      </c>
      <c r="S51" s="921">
        <f t="shared" si="2"/>
        <v>771230</v>
      </c>
      <c r="T51" s="918" t="s">
        <v>24</v>
      </c>
      <c r="U51" s="540">
        <v>194</v>
      </c>
      <c r="V51" s="541" t="s">
        <v>1687</v>
      </c>
      <c r="W51" s="854">
        <v>83.597999999999999</v>
      </c>
      <c r="X51" s="854">
        <f t="shared" si="3"/>
        <v>83.597999999999999</v>
      </c>
      <c r="Y51" s="854">
        <f t="shared" si="4"/>
        <v>83.597999999999999</v>
      </c>
      <c r="Z51" s="920"/>
      <c r="AA51" s="918"/>
    </row>
    <row r="52" spans="1:27" ht="34.200000000000003" x14ac:dyDescent="0.3">
      <c r="A52" s="915" t="s">
        <v>1599</v>
      </c>
      <c r="B52" s="536" t="s">
        <v>1688</v>
      </c>
      <c r="C52" s="915" t="s">
        <v>1696</v>
      </c>
      <c r="D52" s="537">
        <v>776123</v>
      </c>
      <c r="E52" s="918" t="s">
        <v>24</v>
      </c>
      <c r="F52" s="543">
        <v>30</v>
      </c>
      <c r="G52" s="544">
        <v>31.73</v>
      </c>
      <c r="H52" s="540">
        <v>123</v>
      </c>
      <c r="I52" s="541" t="s">
        <v>1636</v>
      </c>
      <c r="J52" s="918">
        <v>100103</v>
      </c>
      <c r="K52" s="918" t="s">
        <v>1602</v>
      </c>
      <c r="L52" s="547">
        <v>29.26</v>
      </c>
      <c r="M52" s="913">
        <v>0.94340000000000002</v>
      </c>
      <c r="N52" s="914">
        <v>27.603884000000001</v>
      </c>
      <c r="O52" s="919"/>
      <c r="P52" s="920">
        <v>35.741</v>
      </c>
      <c r="Q52" s="920">
        <f t="shared" si="0"/>
        <v>35.741</v>
      </c>
      <c r="R52" s="920">
        <f t="shared" si="1"/>
        <v>35.741</v>
      </c>
      <c r="S52" s="921">
        <f t="shared" si="2"/>
        <v>776123</v>
      </c>
      <c r="T52" s="918" t="s">
        <v>24</v>
      </c>
      <c r="U52" s="540">
        <v>123</v>
      </c>
      <c r="V52" s="541" t="s">
        <v>1636</v>
      </c>
      <c r="W52" s="854">
        <v>63.341000000000001</v>
      </c>
      <c r="X52" s="854">
        <f t="shared" si="3"/>
        <v>63.341000000000001</v>
      </c>
      <c r="Y52" s="854">
        <f t="shared" si="4"/>
        <v>63.341000000000001</v>
      </c>
      <c r="Z52" s="920"/>
      <c r="AA52" s="918"/>
    </row>
    <row r="53" spans="1:27" ht="34.200000000000003" x14ac:dyDescent="0.3">
      <c r="A53" s="915" t="s">
        <v>1599</v>
      </c>
      <c r="B53" s="536" t="s">
        <v>1689</v>
      </c>
      <c r="C53" s="915" t="s">
        <v>1696</v>
      </c>
      <c r="D53" s="537">
        <v>776223</v>
      </c>
      <c r="E53" s="918" t="s">
        <v>24</v>
      </c>
      <c r="F53" s="543">
        <v>30</v>
      </c>
      <c r="G53" s="544">
        <v>31.25</v>
      </c>
      <c r="H53" s="540">
        <v>124</v>
      </c>
      <c r="I53" s="541" t="s">
        <v>1638</v>
      </c>
      <c r="J53" s="918">
        <v>100103</v>
      </c>
      <c r="K53" s="918" t="s">
        <v>1602</v>
      </c>
      <c r="L53" s="547">
        <v>29.26</v>
      </c>
      <c r="M53" s="913">
        <v>0.94340000000000002</v>
      </c>
      <c r="N53" s="914">
        <v>27.603884000000001</v>
      </c>
      <c r="O53" s="919"/>
      <c r="P53" s="920">
        <v>34.768000000000001</v>
      </c>
      <c r="Q53" s="920">
        <f t="shared" si="0"/>
        <v>34.768000000000001</v>
      </c>
      <c r="R53" s="920">
        <f t="shared" si="1"/>
        <v>34.768000000000001</v>
      </c>
      <c r="S53" s="921">
        <f t="shared" si="2"/>
        <v>776223</v>
      </c>
      <c r="T53" s="918" t="s">
        <v>24</v>
      </c>
      <c r="U53" s="540">
        <v>124</v>
      </c>
      <c r="V53" s="541" t="s">
        <v>1638</v>
      </c>
      <c r="W53" s="854">
        <v>62.372</v>
      </c>
      <c r="X53" s="854">
        <f t="shared" si="3"/>
        <v>62.372</v>
      </c>
      <c r="Y53" s="854">
        <f t="shared" si="4"/>
        <v>62.372</v>
      </c>
      <c r="Z53" s="920"/>
      <c r="AA53" s="918"/>
    </row>
    <row r="54" spans="1:27" ht="34.200000000000003" x14ac:dyDescent="0.3">
      <c r="A54" s="915" t="s">
        <v>1599</v>
      </c>
      <c r="B54" s="536" t="s">
        <v>1690</v>
      </c>
      <c r="C54" s="915" t="s">
        <v>1696</v>
      </c>
      <c r="D54" s="537">
        <v>776623</v>
      </c>
      <c r="E54" s="918" t="s">
        <v>24</v>
      </c>
      <c r="F54" s="543">
        <v>30</v>
      </c>
      <c r="G54" s="544">
        <v>31.73</v>
      </c>
      <c r="H54" s="540">
        <v>120</v>
      </c>
      <c r="I54" s="541" t="s">
        <v>1640</v>
      </c>
      <c r="J54" s="918">
        <v>100103</v>
      </c>
      <c r="K54" s="918" t="s">
        <v>1602</v>
      </c>
      <c r="L54" s="547">
        <v>29.26</v>
      </c>
      <c r="M54" s="913">
        <v>0.94340000000000002</v>
      </c>
      <c r="N54" s="914">
        <v>27.603884000000001</v>
      </c>
      <c r="O54" s="919"/>
      <c r="P54" s="920">
        <v>34.555999999999997</v>
      </c>
      <c r="Q54" s="920">
        <f t="shared" si="0"/>
        <v>34.555999999999997</v>
      </c>
      <c r="R54" s="920">
        <f t="shared" si="1"/>
        <v>34.555999999999997</v>
      </c>
      <c r="S54" s="921">
        <f t="shared" si="2"/>
        <v>776623</v>
      </c>
      <c r="T54" s="918" t="s">
        <v>24</v>
      </c>
      <c r="U54" s="540">
        <v>120</v>
      </c>
      <c r="V54" s="541" t="s">
        <v>1640</v>
      </c>
      <c r="W54" s="854">
        <v>62.16</v>
      </c>
      <c r="X54" s="854">
        <f t="shared" si="3"/>
        <v>62.16</v>
      </c>
      <c r="Y54" s="854">
        <f t="shared" si="4"/>
        <v>62.16</v>
      </c>
      <c r="Z54" s="920"/>
      <c r="AA54" s="918"/>
    </row>
    <row r="55" spans="1:27" ht="34.200000000000003" x14ac:dyDescent="0.3">
      <c r="A55" s="915" t="s">
        <v>1599</v>
      </c>
      <c r="B55" s="536" t="s">
        <v>1691</v>
      </c>
      <c r="C55" s="915" t="s">
        <v>1696</v>
      </c>
      <c r="D55" s="537">
        <v>777516</v>
      </c>
      <c r="E55" s="918" t="s">
        <v>24</v>
      </c>
      <c r="F55" s="543">
        <v>30</v>
      </c>
      <c r="G55" s="544">
        <v>32.020000000000003</v>
      </c>
      <c r="H55" s="540">
        <v>120</v>
      </c>
      <c r="I55" s="549" t="s">
        <v>1601</v>
      </c>
      <c r="J55" s="918">
        <v>100103</v>
      </c>
      <c r="K55" s="918" t="s">
        <v>1602</v>
      </c>
      <c r="L55" s="547">
        <v>24.76</v>
      </c>
      <c r="M55" s="913">
        <v>0.94340000000000002</v>
      </c>
      <c r="N55" s="914">
        <v>23.358584</v>
      </c>
      <c r="O55" s="919"/>
      <c r="P55" s="920">
        <v>75.61</v>
      </c>
      <c r="Q55" s="920">
        <f t="shared" si="0"/>
        <v>75.61</v>
      </c>
      <c r="R55" s="920">
        <f t="shared" si="1"/>
        <v>75.61</v>
      </c>
      <c r="S55" s="921">
        <f t="shared" si="2"/>
        <v>777516</v>
      </c>
      <c r="T55" s="918" t="s">
        <v>24</v>
      </c>
      <c r="U55" s="540">
        <v>120</v>
      </c>
      <c r="V55" s="549" t="s">
        <v>1601</v>
      </c>
      <c r="W55" s="854">
        <v>98.97</v>
      </c>
      <c r="X55" s="854">
        <f t="shared" si="3"/>
        <v>98.97</v>
      </c>
      <c r="Y55" s="854">
        <f t="shared" si="4"/>
        <v>98.97</v>
      </c>
      <c r="Z55" s="920"/>
      <c r="AA55" s="918"/>
    </row>
    <row r="56" spans="1:27" ht="34.200000000000003" x14ac:dyDescent="0.3">
      <c r="A56" s="915" t="s">
        <v>1599</v>
      </c>
      <c r="B56" s="536" t="s">
        <v>1692</v>
      </c>
      <c r="C56" s="915" t="s">
        <v>1696</v>
      </c>
      <c r="D56" s="537">
        <v>777518</v>
      </c>
      <c r="E56" s="918" t="s">
        <v>24</v>
      </c>
      <c r="F56" s="543">
        <v>30</v>
      </c>
      <c r="G56" s="544">
        <v>32.020000000000003</v>
      </c>
      <c r="H56" s="540">
        <v>128</v>
      </c>
      <c r="I56" s="541" t="s">
        <v>1693</v>
      </c>
      <c r="J56" s="918">
        <v>100103</v>
      </c>
      <c r="K56" s="918" t="s">
        <v>1602</v>
      </c>
      <c r="L56" s="547">
        <v>24.76</v>
      </c>
      <c r="M56" s="913">
        <v>0.94340000000000002</v>
      </c>
      <c r="N56" s="914">
        <v>23.358584</v>
      </c>
      <c r="O56" s="919"/>
      <c r="P56" s="920">
        <v>70.421000000000006</v>
      </c>
      <c r="Q56" s="920">
        <f t="shared" si="0"/>
        <v>70.421000000000006</v>
      </c>
      <c r="R56" s="920">
        <f t="shared" si="1"/>
        <v>70.421000000000006</v>
      </c>
      <c r="S56" s="921">
        <f t="shared" si="2"/>
        <v>777518</v>
      </c>
      <c r="T56" s="918" t="s">
        <v>24</v>
      </c>
      <c r="U56" s="540">
        <v>128</v>
      </c>
      <c r="V56" s="541" t="s">
        <v>1693</v>
      </c>
      <c r="W56" s="854">
        <v>93.8</v>
      </c>
      <c r="X56" s="854">
        <f t="shared" si="3"/>
        <v>93.8</v>
      </c>
      <c r="Y56" s="854">
        <f t="shared" si="4"/>
        <v>93.8</v>
      </c>
      <c r="Z56" s="920"/>
      <c r="AA56" s="918"/>
    </row>
    <row r="57" spans="1:27" ht="27" x14ac:dyDescent="0.3">
      <c r="A57" s="915" t="s">
        <v>1599</v>
      </c>
      <c r="B57" s="536" t="s">
        <v>1694</v>
      </c>
      <c r="C57" s="915" t="s">
        <v>1696</v>
      </c>
      <c r="D57" s="537">
        <v>777572</v>
      </c>
      <c r="E57" s="918" t="s">
        <v>24</v>
      </c>
      <c r="F57" s="543">
        <v>30</v>
      </c>
      <c r="G57" s="544">
        <v>32.020000000000003</v>
      </c>
      <c r="H57" s="540">
        <v>110</v>
      </c>
      <c r="I57" s="549" t="s">
        <v>1616</v>
      </c>
      <c r="J57" s="918">
        <v>100103</v>
      </c>
      <c r="K57" s="918" t="s">
        <v>1602</v>
      </c>
      <c r="L57" s="547">
        <v>26.78</v>
      </c>
      <c r="M57" s="913">
        <v>0.94340000000000002</v>
      </c>
      <c r="N57" s="914">
        <v>25.264252000000003</v>
      </c>
      <c r="O57" s="919"/>
      <c r="P57" s="920">
        <v>60.646000000000001</v>
      </c>
      <c r="Q57" s="920">
        <f t="shared" si="0"/>
        <v>60.646000000000001</v>
      </c>
      <c r="R57" s="920">
        <f t="shared" si="1"/>
        <v>60.646000000000001</v>
      </c>
      <c r="S57" s="921">
        <f t="shared" si="2"/>
        <v>777572</v>
      </c>
      <c r="T57" s="918" t="s">
        <v>24</v>
      </c>
      <c r="U57" s="540">
        <v>110</v>
      </c>
      <c r="V57" s="549" t="s">
        <v>1616</v>
      </c>
      <c r="W57" s="854">
        <v>85.91</v>
      </c>
      <c r="X57" s="854">
        <f t="shared" si="3"/>
        <v>85.91</v>
      </c>
      <c r="Y57" s="854">
        <f t="shared" si="4"/>
        <v>85.91</v>
      </c>
      <c r="Z57" s="920"/>
      <c r="AA57" s="918"/>
    </row>
    <row r="58" spans="1:27" ht="34.200000000000003" x14ac:dyDescent="0.3">
      <c r="A58" s="915" t="s">
        <v>1599</v>
      </c>
      <c r="B58" s="536" t="s">
        <v>1623</v>
      </c>
      <c r="C58" s="915" t="s">
        <v>1696</v>
      </c>
      <c r="D58" s="537">
        <v>776390</v>
      </c>
      <c r="E58" s="918" t="s">
        <v>24</v>
      </c>
      <c r="F58" s="543">
        <v>30</v>
      </c>
      <c r="G58" s="544">
        <v>31.87</v>
      </c>
      <c r="H58" s="540">
        <v>350</v>
      </c>
      <c r="I58" s="549" t="s">
        <v>1625</v>
      </c>
      <c r="J58" s="918">
        <v>100103</v>
      </c>
      <c r="K58" s="918" t="s">
        <v>1602</v>
      </c>
      <c r="L58" s="547">
        <v>52.33</v>
      </c>
      <c r="M58" s="913">
        <v>0.94340000000000002</v>
      </c>
      <c r="N58" s="914">
        <v>49.368122</v>
      </c>
      <c r="O58" s="919"/>
      <c r="P58" s="920">
        <v>45.131999999999998</v>
      </c>
      <c r="Q58" s="920">
        <f t="shared" si="0"/>
        <v>45.131999999999998</v>
      </c>
      <c r="R58" s="920">
        <f t="shared" si="1"/>
        <v>45.131999999999998</v>
      </c>
      <c r="S58" s="921">
        <f t="shared" si="2"/>
        <v>776390</v>
      </c>
      <c r="T58" s="918" t="s">
        <v>24</v>
      </c>
      <c r="U58" s="540">
        <v>350</v>
      </c>
      <c r="V58" s="549" t="s">
        <v>1625</v>
      </c>
      <c r="W58" s="854">
        <v>94.5</v>
      </c>
      <c r="X58" s="854">
        <f t="shared" si="3"/>
        <v>94.5</v>
      </c>
      <c r="Y58" s="854">
        <f t="shared" si="4"/>
        <v>94.5</v>
      </c>
      <c r="Z58" s="920"/>
      <c r="AA58" s="918"/>
    </row>
    <row r="59" spans="1:27" ht="34.200000000000003" x14ac:dyDescent="0.3">
      <c r="A59" s="915" t="s">
        <v>1599</v>
      </c>
      <c r="B59" s="536" t="s">
        <v>1627</v>
      </c>
      <c r="C59" s="915" t="s">
        <v>1696</v>
      </c>
      <c r="D59" s="537">
        <v>776410</v>
      </c>
      <c r="E59" s="918" t="s">
        <v>24</v>
      </c>
      <c r="F59" s="543">
        <v>30</v>
      </c>
      <c r="G59" s="544">
        <v>31.73</v>
      </c>
      <c r="H59" s="540">
        <v>160</v>
      </c>
      <c r="I59" s="549" t="s">
        <v>1695</v>
      </c>
      <c r="J59" s="918">
        <v>100103</v>
      </c>
      <c r="K59" s="918" t="s">
        <v>1602</v>
      </c>
      <c r="L59" s="547">
        <v>49.18</v>
      </c>
      <c r="M59" s="913">
        <v>0.94340000000000002</v>
      </c>
      <c r="N59" s="914">
        <v>46.396411999999998</v>
      </c>
      <c r="O59" s="919"/>
      <c r="P59" s="920">
        <v>42.884</v>
      </c>
      <c r="Q59" s="920">
        <f t="shared" si="0"/>
        <v>42.884</v>
      </c>
      <c r="R59" s="920">
        <f t="shared" si="1"/>
        <v>42.884</v>
      </c>
      <c r="S59" s="921">
        <f t="shared" si="2"/>
        <v>776410</v>
      </c>
      <c r="T59" s="918" t="s">
        <v>24</v>
      </c>
      <c r="U59" s="540">
        <v>160</v>
      </c>
      <c r="V59" s="549" t="s">
        <v>1695</v>
      </c>
      <c r="W59" s="854">
        <v>89.28</v>
      </c>
      <c r="X59" s="854">
        <f t="shared" si="3"/>
        <v>89.28</v>
      </c>
      <c r="Y59" s="854">
        <f t="shared" si="4"/>
        <v>89.28</v>
      </c>
      <c r="Z59" s="920"/>
      <c r="AA59" s="918"/>
    </row>
  </sheetData>
  <protectedRanges>
    <protectedRange password="8F60" sqref="Z6" name="Calculations_40"/>
  </protectedRanges>
  <mergeCells count="1">
    <mergeCell ref="P5:Q5"/>
  </mergeCells>
  <conditionalFormatting sqref="D1:D6">
    <cfRule type="duplicateValues" dxfId="3" priority="2"/>
  </conditionalFormatting>
  <conditionalFormatting sqref="T6">
    <cfRule type="duplicateValues" dxfId="2" priority="1"/>
  </conditionalFormatting>
  <conditionalFormatting sqref="E1:E6">
    <cfRule type="duplicateValues" dxfId="1" priority="3"/>
  </conditionalFormatting>
  <conditionalFormatting sqref="T1:T5 S1:S6">
    <cfRule type="duplicateValues" dxfId="0" priority="4"/>
  </conditionalFormatting>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7030A0"/>
  </sheetPr>
  <dimension ref="A1:T58"/>
  <sheetViews>
    <sheetView workbookViewId="0">
      <pane xSplit="3" ySplit="6" topLeftCell="D7" activePane="bottomRight" state="frozen"/>
      <selection activeCell="S16" sqref="S16"/>
      <selection pane="topRight" activeCell="S16" sqref="S16"/>
      <selection pane="bottomLeft" activeCell="S16" sqref="S16"/>
      <selection pane="bottomRight" activeCell="S16" sqref="S16"/>
    </sheetView>
  </sheetViews>
  <sheetFormatPr defaultColWidth="9.33203125" defaultRowHeight="13.8" x14ac:dyDescent="0.3"/>
  <cols>
    <col min="1" max="1" width="11.88671875" style="10" customWidth="1"/>
    <col min="2" max="2" width="48.88671875" style="10" customWidth="1"/>
    <col min="3" max="3" width="14.44140625" style="10" customWidth="1"/>
    <col min="4" max="6" width="10.33203125" style="221" bestFit="1" customWidth="1"/>
    <col min="7" max="7" width="8.44140625" style="221" bestFit="1" customWidth="1"/>
    <col min="8" max="8" width="7.44140625" style="221" bestFit="1" customWidth="1"/>
    <col min="9" max="9" width="9.33203125" style="221"/>
    <col min="10" max="10" width="25.5546875" style="221" bestFit="1" customWidth="1"/>
    <col min="11" max="11" width="20.6640625" style="221" customWidth="1"/>
    <col min="12" max="12" width="21.6640625" style="221" customWidth="1"/>
    <col min="13" max="13" width="20.6640625" style="221" customWidth="1"/>
    <col min="14" max="14" width="10.33203125" style="58" bestFit="1" customWidth="1"/>
    <col min="15" max="16" width="8.5546875" style="220" bestFit="1" customWidth="1"/>
    <col min="17" max="17" width="5.6640625" style="59" customWidth="1"/>
    <col min="18" max="18" width="16" style="220" bestFit="1" customWidth="1"/>
    <col min="19" max="19" width="15.6640625" style="220" bestFit="1" customWidth="1"/>
    <col min="20" max="20" width="6.5546875" style="221" bestFit="1" customWidth="1"/>
    <col min="21" max="16384" width="9.33203125" style="10"/>
  </cols>
  <sheetData>
    <row r="1" spans="1:20" s="3" customFormat="1" x14ac:dyDescent="0.3">
      <c r="A1" s="1"/>
      <c r="B1" s="2" t="s">
        <v>42</v>
      </c>
      <c r="C1" s="2"/>
      <c r="D1" s="2"/>
      <c r="E1" s="26"/>
      <c r="F1" s="26"/>
      <c r="G1" s="26"/>
      <c r="H1" s="26"/>
      <c r="I1" s="26"/>
      <c r="J1" s="26"/>
      <c r="K1" s="26"/>
      <c r="L1" s="26"/>
      <c r="M1" s="26"/>
      <c r="N1" s="27"/>
      <c r="O1" s="28"/>
      <c r="P1" s="28"/>
      <c r="Q1" s="29"/>
      <c r="R1" s="30"/>
      <c r="S1" s="31"/>
      <c r="T1" s="32"/>
    </row>
    <row r="2" spans="1:20" s="3" customFormat="1" x14ac:dyDescent="0.3">
      <c r="A2" s="4"/>
      <c r="B2" s="5" t="s">
        <v>41</v>
      </c>
      <c r="C2" s="5"/>
      <c r="D2" s="5"/>
      <c r="E2" s="33"/>
      <c r="F2" s="34"/>
      <c r="G2" s="34"/>
      <c r="H2" s="34"/>
      <c r="I2" s="34"/>
      <c r="J2" s="34"/>
      <c r="K2" s="34"/>
      <c r="L2" s="34"/>
      <c r="M2" s="34"/>
      <c r="N2" s="35"/>
      <c r="O2" s="36"/>
      <c r="P2" s="36"/>
      <c r="Q2" s="37"/>
      <c r="R2" s="38"/>
      <c r="S2" s="39"/>
      <c r="T2" s="40"/>
    </row>
    <row r="3" spans="1:20" s="3" customFormat="1" x14ac:dyDescent="0.3">
      <c r="A3" s="4"/>
      <c r="B3" s="6" t="s">
        <v>0</v>
      </c>
      <c r="C3" s="6"/>
      <c r="D3" s="6"/>
      <c r="E3" s="41"/>
      <c r="F3" s="42"/>
      <c r="G3" s="42"/>
      <c r="H3" s="42"/>
      <c r="I3" s="42"/>
      <c r="J3" s="42"/>
      <c r="K3" s="42"/>
      <c r="L3" s="42"/>
      <c r="M3" s="42"/>
      <c r="N3" s="43"/>
      <c r="O3" s="44"/>
      <c r="P3" s="44"/>
      <c r="Q3" s="45"/>
      <c r="R3" s="46"/>
      <c r="S3" s="39"/>
      <c r="T3" s="40"/>
    </row>
    <row r="4" spans="1:20" s="3" customFormat="1" ht="14.4"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83.4" thickBot="1" x14ac:dyDescent="0.35">
      <c r="A6" s="232" t="s">
        <v>3</v>
      </c>
      <c r="B6" s="233" t="s">
        <v>8</v>
      </c>
      <c r="C6" s="234" t="s">
        <v>18</v>
      </c>
      <c r="D6" s="235" t="s">
        <v>9</v>
      </c>
      <c r="E6" s="235" t="s">
        <v>5</v>
      </c>
      <c r="F6" s="235" t="s">
        <v>20</v>
      </c>
      <c r="G6" s="233" t="s">
        <v>38</v>
      </c>
      <c r="H6" s="235" t="s">
        <v>39</v>
      </c>
      <c r="I6" s="236" t="s">
        <v>10</v>
      </c>
      <c r="J6" s="235" t="s">
        <v>11</v>
      </c>
      <c r="K6" s="237" t="s">
        <v>374</v>
      </c>
      <c r="L6" s="238" t="s">
        <v>375</v>
      </c>
      <c r="M6" s="237" t="s">
        <v>31</v>
      </c>
      <c r="N6" s="239" t="s">
        <v>28</v>
      </c>
      <c r="O6" s="240" t="s">
        <v>12</v>
      </c>
      <c r="P6" s="240" t="s">
        <v>13</v>
      </c>
      <c r="Q6" s="19"/>
      <c r="R6" s="240" t="s">
        <v>16</v>
      </c>
      <c r="S6" s="241" t="s">
        <v>17</v>
      </c>
      <c r="T6" s="15" t="s">
        <v>7</v>
      </c>
    </row>
    <row r="7" spans="1:20" x14ac:dyDescent="0.3">
      <c r="A7" s="40" t="s">
        <v>376</v>
      </c>
      <c r="B7" s="40" t="s">
        <v>377</v>
      </c>
      <c r="C7" s="40" t="s">
        <v>378</v>
      </c>
      <c r="D7" s="40" t="s">
        <v>24</v>
      </c>
      <c r="E7" s="40">
        <v>43.13</v>
      </c>
      <c r="F7" s="40">
        <v>49</v>
      </c>
      <c r="G7" s="40">
        <v>1151</v>
      </c>
      <c r="H7" s="40">
        <v>0.6</v>
      </c>
      <c r="I7" s="40">
        <v>100332</v>
      </c>
      <c r="J7" s="40" t="s">
        <v>379</v>
      </c>
      <c r="K7" s="242">
        <v>21.38</v>
      </c>
      <c r="L7" s="242">
        <v>24.8002</v>
      </c>
      <c r="M7" s="39" t="s">
        <v>380</v>
      </c>
      <c r="N7" s="243">
        <v>9.81</v>
      </c>
      <c r="O7" s="244">
        <v>0.46860000000000002</v>
      </c>
      <c r="P7" s="39">
        <f>N7*O7</f>
        <v>4.5969660000000001</v>
      </c>
      <c r="Q7" s="245"/>
      <c r="R7" s="39">
        <f>P7</f>
        <v>4.5969660000000001</v>
      </c>
      <c r="S7" s="39" t="s">
        <v>380</v>
      </c>
    </row>
    <row r="8" spans="1:20" x14ac:dyDescent="0.3">
      <c r="A8" s="40" t="s">
        <v>376</v>
      </c>
      <c r="B8" s="40" t="s">
        <v>381</v>
      </c>
      <c r="C8" s="40" t="s">
        <v>382</v>
      </c>
      <c r="D8" s="40" t="s">
        <v>24</v>
      </c>
      <c r="E8" s="40">
        <v>42.75</v>
      </c>
      <c r="F8" s="40">
        <v>49</v>
      </c>
      <c r="G8" s="40">
        <v>1140</v>
      </c>
      <c r="H8" s="40">
        <v>0.6</v>
      </c>
      <c r="I8" s="40">
        <v>100332</v>
      </c>
      <c r="J8" s="40" t="s">
        <v>379</v>
      </c>
      <c r="K8" s="242">
        <v>24.38</v>
      </c>
      <c r="L8" s="242">
        <v>27.8002</v>
      </c>
      <c r="M8" s="39" t="s">
        <v>380</v>
      </c>
      <c r="N8" s="243">
        <v>10.39</v>
      </c>
      <c r="O8" s="244">
        <v>0.46860000000000002</v>
      </c>
      <c r="P8" s="39">
        <f t="shared" ref="P8:P57" si="0">N8*O8</f>
        <v>4.868754</v>
      </c>
      <c r="Q8" s="245"/>
      <c r="R8" s="39">
        <f t="shared" ref="R8:R58" si="1">P8</f>
        <v>4.868754</v>
      </c>
      <c r="S8" s="39" t="s">
        <v>380</v>
      </c>
    </row>
    <row r="9" spans="1:20" x14ac:dyDescent="0.3">
      <c r="A9" s="40" t="s">
        <v>376</v>
      </c>
      <c r="B9" s="40" t="s">
        <v>383</v>
      </c>
      <c r="C9" s="40" t="s">
        <v>384</v>
      </c>
      <c r="D9" s="40" t="s">
        <v>24</v>
      </c>
      <c r="E9" s="40">
        <v>42.75</v>
      </c>
      <c r="F9" s="40">
        <v>45</v>
      </c>
      <c r="G9" s="40">
        <v>1141</v>
      </c>
      <c r="H9" s="40">
        <v>0.6</v>
      </c>
      <c r="I9" s="40">
        <v>100332</v>
      </c>
      <c r="J9" s="40" t="s">
        <v>379</v>
      </c>
      <c r="K9" s="246">
        <v>20.099999999999998</v>
      </c>
      <c r="L9" s="246">
        <v>23.241</v>
      </c>
      <c r="M9" s="39" t="s">
        <v>380</v>
      </c>
      <c r="N9" s="243">
        <v>9.7200000000000006</v>
      </c>
      <c r="O9" s="244">
        <v>0.46860000000000002</v>
      </c>
      <c r="P9" s="39">
        <f t="shared" si="0"/>
        <v>4.5547920000000008</v>
      </c>
      <c r="Q9" s="245"/>
      <c r="R9" s="39">
        <f t="shared" si="1"/>
        <v>4.5547920000000008</v>
      </c>
      <c r="S9" s="39" t="s">
        <v>380</v>
      </c>
    </row>
    <row r="10" spans="1:20" x14ac:dyDescent="0.3">
      <c r="A10" s="40" t="s">
        <v>376</v>
      </c>
      <c r="B10" s="40" t="s">
        <v>385</v>
      </c>
      <c r="C10" s="40" t="s">
        <v>386</v>
      </c>
      <c r="D10" s="40" t="s">
        <v>24</v>
      </c>
      <c r="E10" s="40">
        <v>36</v>
      </c>
      <c r="F10" s="40">
        <v>41</v>
      </c>
      <c r="G10" s="40">
        <v>961</v>
      </c>
      <c r="H10" s="40">
        <v>0.6</v>
      </c>
      <c r="I10" s="40">
        <v>100332</v>
      </c>
      <c r="J10" s="40" t="s">
        <v>379</v>
      </c>
      <c r="K10" s="246">
        <v>21.76</v>
      </c>
      <c r="L10" s="246">
        <v>24.6218</v>
      </c>
      <c r="M10" s="39" t="s">
        <v>380</v>
      </c>
      <c r="N10" s="243">
        <v>8.23</v>
      </c>
      <c r="O10" s="244">
        <v>0.46860000000000002</v>
      </c>
      <c r="P10" s="39">
        <f t="shared" si="0"/>
        <v>3.8565780000000003</v>
      </c>
      <c r="Q10" s="245"/>
      <c r="R10" s="39">
        <f t="shared" si="1"/>
        <v>3.8565780000000003</v>
      </c>
      <c r="S10" s="39" t="s">
        <v>380</v>
      </c>
    </row>
    <row r="11" spans="1:20" x14ac:dyDescent="0.3">
      <c r="A11" s="40" t="s">
        <v>376</v>
      </c>
      <c r="B11" s="40" t="s">
        <v>387</v>
      </c>
      <c r="C11" s="40" t="s">
        <v>388</v>
      </c>
      <c r="D11" s="40" t="s">
        <v>24</v>
      </c>
      <c r="E11" s="40">
        <v>28.5</v>
      </c>
      <c r="F11" s="40">
        <v>31</v>
      </c>
      <c r="G11" s="40">
        <v>760</v>
      </c>
      <c r="H11" s="40">
        <v>0.6</v>
      </c>
      <c r="I11" s="40">
        <v>100332</v>
      </c>
      <c r="J11" s="40" t="s">
        <v>379</v>
      </c>
      <c r="K11" s="246">
        <v>15.18</v>
      </c>
      <c r="L11" s="246">
        <v>17.343800000000002</v>
      </c>
      <c r="M11" s="39" t="s">
        <v>380</v>
      </c>
      <c r="N11" s="243">
        <v>6.48</v>
      </c>
      <c r="O11" s="244">
        <v>0.46860000000000002</v>
      </c>
      <c r="P11" s="39">
        <f t="shared" si="0"/>
        <v>3.0365280000000001</v>
      </c>
      <c r="Q11" s="245"/>
      <c r="R11" s="39">
        <f t="shared" si="1"/>
        <v>3.0365280000000001</v>
      </c>
      <c r="S11" s="39" t="s">
        <v>380</v>
      </c>
    </row>
    <row r="12" spans="1:20" x14ac:dyDescent="0.3">
      <c r="A12" s="40" t="s">
        <v>376</v>
      </c>
      <c r="B12" s="40" t="s">
        <v>389</v>
      </c>
      <c r="C12" s="40" t="s">
        <v>390</v>
      </c>
      <c r="D12" s="40" t="s">
        <v>24</v>
      </c>
      <c r="E12" s="40">
        <v>28.5</v>
      </c>
      <c r="F12" s="40">
        <v>31</v>
      </c>
      <c r="G12" s="40">
        <v>760</v>
      </c>
      <c r="H12" s="40">
        <v>0.6</v>
      </c>
      <c r="I12" s="40">
        <v>100332</v>
      </c>
      <c r="J12" s="40" t="s">
        <v>379</v>
      </c>
      <c r="K12" s="246">
        <v>17.09</v>
      </c>
      <c r="L12" s="246">
        <v>19.253799999999998</v>
      </c>
      <c r="M12" s="39" t="s">
        <v>380</v>
      </c>
      <c r="N12" s="243">
        <v>6.93</v>
      </c>
      <c r="O12" s="244">
        <v>0.46860000000000002</v>
      </c>
      <c r="P12" s="39">
        <f t="shared" si="0"/>
        <v>3.247398</v>
      </c>
      <c r="Q12" s="245"/>
      <c r="R12" s="39">
        <f t="shared" si="1"/>
        <v>3.247398</v>
      </c>
      <c r="S12" s="39" t="s">
        <v>380</v>
      </c>
    </row>
    <row r="13" spans="1:20" x14ac:dyDescent="0.3">
      <c r="A13" s="40" t="s">
        <v>376</v>
      </c>
      <c r="B13" s="40" t="s">
        <v>391</v>
      </c>
      <c r="C13" s="40" t="s">
        <v>392</v>
      </c>
      <c r="D13" s="40" t="s">
        <v>24</v>
      </c>
      <c r="E13" s="40">
        <v>43.5</v>
      </c>
      <c r="F13" s="40">
        <v>46</v>
      </c>
      <c r="G13" s="40">
        <v>1161</v>
      </c>
      <c r="H13" s="40">
        <v>0.6</v>
      </c>
      <c r="I13" s="40">
        <v>100332</v>
      </c>
      <c r="J13" s="40" t="s">
        <v>379</v>
      </c>
      <c r="K13" s="246">
        <v>20.189999999999998</v>
      </c>
      <c r="L13" s="246">
        <v>23.331</v>
      </c>
      <c r="M13" s="39" t="s">
        <v>380</v>
      </c>
      <c r="N13" s="243">
        <v>9.89</v>
      </c>
      <c r="O13" s="244">
        <v>0.46860000000000002</v>
      </c>
      <c r="P13" s="39">
        <f t="shared" si="0"/>
        <v>4.6344540000000007</v>
      </c>
      <c r="Q13" s="245"/>
      <c r="R13" s="39">
        <f t="shared" si="1"/>
        <v>4.6344540000000007</v>
      </c>
      <c r="S13" s="39" t="s">
        <v>380</v>
      </c>
    </row>
    <row r="14" spans="1:20" x14ac:dyDescent="0.3">
      <c r="A14" s="40" t="s">
        <v>376</v>
      </c>
      <c r="B14" s="40" t="s">
        <v>393</v>
      </c>
      <c r="C14" s="40" t="s">
        <v>394</v>
      </c>
      <c r="D14" s="40" t="s">
        <v>24</v>
      </c>
      <c r="E14" s="40">
        <v>19.84</v>
      </c>
      <c r="F14" s="40">
        <v>23</v>
      </c>
      <c r="G14" s="40">
        <v>1000</v>
      </c>
      <c r="H14" s="40">
        <v>0.32</v>
      </c>
      <c r="I14" s="40">
        <v>100332</v>
      </c>
      <c r="J14" s="40" t="s">
        <v>379</v>
      </c>
      <c r="K14" s="246">
        <v>14.219999999999999</v>
      </c>
      <c r="L14" s="246">
        <v>15.8254</v>
      </c>
      <c r="M14" s="39" t="s">
        <v>380</v>
      </c>
      <c r="N14" s="243">
        <v>4.21</v>
      </c>
      <c r="O14" s="244">
        <v>0.46860000000000002</v>
      </c>
      <c r="P14" s="39">
        <f t="shared" si="0"/>
        <v>1.9728060000000001</v>
      </c>
      <c r="Q14" s="245"/>
      <c r="R14" s="39">
        <f t="shared" si="1"/>
        <v>1.9728060000000001</v>
      </c>
      <c r="S14" s="39" t="s">
        <v>380</v>
      </c>
    </row>
    <row r="15" spans="1:20" x14ac:dyDescent="0.3">
      <c r="A15" s="40" t="s">
        <v>376</v>
      </c>
      <c r="B15" s="40" t="s">
        <v>395</v>
      </c>
      <c r="C15" s="40" t="s">
        <v>396</v>
      </c>
      <c r="D15" s="40" t="s">
        <v>24</v>
      </c>
      <c r="E15" s="40">
        <v>19.84</v>
      </c>
      <c r="F15" s="40">
        <v>23</v>
      </c>
      <c r="G15" s="40">
        <v>1000</v>
      </c>
      <c r="H15" s="40">
        <v>0.32</v>
      </c>
      <c r="I15" s="40">
        <v>100332</v>
      </c>
      <c r="J15" s="40" t="s">
        <v>379</v>
      </c>
      <c r="K15" s="246">
        <v>16.22</v>
      </c>
      <c r="L15" s="246">
        <v>17.825399999999998</v>
      </c>
      <c r="M15" s="39" t="s">
        <v>380</v>
      </c>
      <c r="N15" s="243">
        <v>4.8099999999999996</v>
      </c>
      <c r="O15" s="244">
        <v>0.46860000000000002</v>
      </c>
      <c r="P15" s="39">
        <f t="shared" si="0"/>
        <v>2.2539659999999997</v>
      </c>
      <c r="Q15" s="245"/>
      <c r="R15" s="39">
        <f t="shared" si="1"/>
        <v>2.2539659999999997</v>
      </c>
      <c r="S15" s="39" t="s">
        <v>380</v>
      </c>
    </row>
    <row r="16" spans="1:20" x14ac:dyDescent="0.3">
      <c r="A16" s="40" t="s">
        <v>376</v>
      </c>
      <c r="B16" s="40" t="s">
        <v>397</v>
      </c>
      <c r="C16" s="40" t="s">
        <v>398</v>
      </c>
      <c r="D16" s="40" t="s">
        <v>24</v>
      </c>
      <c r="E16" s="40">
        <v>15.63</v>
      </c>
      <c r="F16" s="40">
        <v>18</v>
      </c>
      <c r="G16" s="40">
        <v>250</v>
      </c>
      <c r="H16" s="40">
        <v>1</v>
      </c>
      <c r="I16" s="40">
        <v>100332</v>
      </c>
      <c r="J16" s="40" t="s">
        <v>379</v>
      </c>
      <c r="K16" s="246">
        <v>19.010000000000002</v>
      </c>
      <c r="L16" s="246">
        <v>20.266400000000001</v>
      </c>
      <c r="M16" s="39" t="s">
        <v>380</v>
      </c>
      <c r="N16" s="243">
        <v>3.56</v>
      </c>
      <c r="O16" s="244">
        <v>0.46860000000000002</v>
      </c>
      <c r="P16" s="39">
        <f t="shared" si="0"/>
        <v>1.6682160000000001</v>
      </c>
      <c r="Q16" s="245"/>
      <c r="R16" s="39">
        <f t="shared" si="1"/>
        <v>1.6682160000000001</v>
      </c>
      <c r="S16" s="39" t="s">
        <v>380</v>
      </c>
    </row>
    <row r="17" spans="1:19" x14ac:dyDescent="0.3">
      <c r="A17" s="40" t="s">
        <v>376</v>
      </c>
      <c r="B17" s="40" t="s">
        <v>399</v>
      </c>
      <c r="C17" s="40" t="s">
        <v>400</v>
      </c>
      <c r="D17" s="40" t="s">
        <v>24</v>
      </c>
      <c r="E17" s="40">
        <v>15</v>
      </c>
      <c r="F17" s="40">
        <v>18</v>
      </c>
      <c r="G17" s="40">
        <v>400</v>
      </c>
      <c r="H17" s="40">
        <v>0.6</v>
      </c>
      <c r="I17" s="40">
        <v>100332</v>
      </c>
      <c r="J17" s="40" t="s">
        <v>379</v>
      </c>
      <c r="K17" s="246">
        <v>20.100000000000001</v>
      </c>
      <c r="L17" s="246">
        <v>21.356400000000001</v>
      </c>
      <c r="M17" s="39" t="s">
        <v>380</v>
      </c>
      <c r="N17" s="243">
        <v>3.34</v>
      </c>
      <c r="O17" s="244">
        <v>0.46860000000000002</v>
      </c>
      <c r="P17" s="39">
        <f t="shared" si="0"/>
        <v>1.565124</v>
      </c>
      <c r="Q17" s="245"/>
      <c r="R17" s="39">
        <f t="shared" si="1"/>
        <v>1.565124</v>
      </c>
      <c r="S17" s="39" t="s">
        <v>380</v>
      </c>
    </row>
    <row r="18" spans="1:19" x14ac:dyDescent="0.3">
      <c r="A18" s="40" t="s">
        <v>376</v>
      </c>
      <c r="B18" s="40" t="s">
        <v>401</v>
      </c>
      <c r="C18" s="40" t="s">
        <v>402</v>
      </c>
      <c r="D18" s="40" t="s">
        <v>24</v>
      </c>
      <c r="E18" s="40">
        <v>17.64</v>
      </c>
      <c r="F18" s="40">
        <v>21</v>
      </c>
      <c r="G18" s="40">
        <v>1000</v>
      </c>
      <c r="H18" s="40">
        <v>0.28000000000000003</v>
      </c>
      <c r="I18" s="40">
        <v>100332</v>
      </c>
      <c r="J18" s="40" t="s">
        <v>379</v>
      </c>
      <c r="K18" s="246">
        <v>22.31</v>
      </c>
      <c r="L18" s="246">
        <v>23.7758</v>
      </c>
      <c r="M18" s="39" t="s">
        <v>380</v>
      </c>
      <c r="N18" s="243">
        <v>3.89</v>
      </c>
      <c r="O18" s="244">
        <v>0.46860000000000002</v>
      </c>
      <c r="P18" s="39">
        <f t="shared" si="0"/>
        <v>1.8228540000000002</v>
      </c>
      <c r="Q18" s="245"/>
      <c r="R18" s="39">
        <f t="shared" si="1"/>
        <v>1.8228540000000002</v>
      </c>
      <c r="S18" s="39" t="s">
        <v>380</v>
      </c>
    </row>
    <row r="19" spans="1:19" x14ac:dyDescent="0.3">
      <c r="A19" s="40" t="s">
        <v>376</v>
      </c>
      <c r="B19" s="40" t="s">
        <v>403</v>
      </c>
      <c r="C19" s="40" t="s">
        <v>404</v>
      </c>
      <c r="D19" s="40" t="s">
        <v>24</v>
      </c>
      <c r="E19" s="40">
        <v>15.75</v>
      </c>
      <c r="F19" s="40">
        <v>20</v>
      </c>
      <c r="G19" s="40">
        <v>84</v>
      </c>
      <c r="H19" s="40">
        <v>3</v>
      </c>
      <c r="I19" s="40">
        <v>100332</v>
      </c>
      <c r="J19" s="40" t="s">
        <v>379</v>
      </c>
      <c r="K19" s="246">
        <v>28.150000000000002</v>
      </c>
      <c r="L19" s="246">
        <v>29.406400000000001</v>
      </c>
      <c r="M19" s="39" t="s">
        <v>380</v>
      </c>
      <c r="N19" s="243">
        <v>2.36</v>
      </c>
      <c r="O19" s="244">
        <v>0.46860000000000002</v>
      </c>
      <c r="P19" s="39">
        <f t="shared" si="0"/>
        <v>1.105896</v>
      </c>
      <c r="Q19" s="245"/>
      <c r="R19" s="39">
        <f t="shared" si="1"/>
        <v>1.105896</v>
      </c>
      <c r="S19" s="39" t="s">
        <v>380</v>
      </c>
    </row>
    <row r="20" spans="1:19" x14ac:dyDescent="0.3">
      <c r="A20" s="40" t="s">
        <v>376</v>
      </c>
      <c r="B20" s="40" t="s">
        <v>405</v>
      </c>
      <c r="C20" s="40" t="s">
        <v>406</v>
      </c>
      <c r="D20" s="40" t="s">
        <v>24</v>
      </c>
      <c r="E20" s="40">
        <v>31.5</v>
      </c>
      <c r="F20" s="40">
        <v>37</v>
      </c>
      <c r="G20" s="40">
        <v>168</v>
      </c>
      <c r="H20" s="40">
        <v>3</v>
      </c>
      <c r="I20" s="40">
        <v>100332</v>
      </c>
      <c r="J20" s="40" t="s">
        <v>379</v>
      </c>
      <c r="K20" s="246">
        <v>54.24</v>
      </c>
      <c r="L20" s="246">
        <v>56.683</v>
      </c>
      <c r="M20" s="39" t="s">
        <v>380</v>
      </c>
      <c r="N20" s="243">
        <v>4.72</v>
      </c>
      <c r="O20" s="244">
        <v>0.46860000000000002</v>
      </c>
      <c r="P20" s="39">
        <f t="shared" si="0"/>
        <v>2.211792</v>
      </c>
      <c r="Q20" s="245"/>
      <c r="R20" s="39">
        <f t="shared" si="1"/>
        <v>2.211792</v>
      </c>
      <c r="S20" s="39" t="s">
        <v>380</v>
      </c>
    </row>
    <row r="21" spans="1:19" x14ac:dyDescent="0.3">
      <c r="A21" s="40" t="s">
        <v>376</v>
      </c>
      <c r="B21" s="40" t="s">
        <v>407</v>
      </c>
      <c r="C21" s="40" t="s">
        <v>408</v>
      </c>
      <c r="D21" s="40" t="s">
        <v>24</v>
      </c>
      <c r="E21" s="40">
        <v>24.75</v>
      </c>
      <c r="F21" s="40">
        <v>27</v>
      </c>
      <c r="G21" s="40">
        <v>264</v>
      </c>
      <c r="H21" s="40">
        <v>1.5</v>
      </c>
      <c r="I21" s="40">
        <v>100332</v>
      </c>
      <c r="J21" s="40" t="s">
        <v>379</v>
      </c>
      <c r="K21" s="246">
        <v>61.53</v>
      </c>
      <c r="L21" s="246">
        <v>63.4146</v>
      </c>
      <c r="M21" s="39" t="s">
        <v>380</v>
      </c>
      <c r="N21" s="243">
        <v>3.71</v>
      </c>
      <c r="O21" s="244">
        <v>0.46860000000000002</v>
      </c>
      <c r="P21" s="39">
        <f t="shared" si="0"/>
        <v>1.7385060000000001</v>
      </c>
      <c r="Q21" s="245"/>
      <c r="R21" s="39">
        <f t="shared" si="1"/>
        <v>1.7385060000000001</v>
      </c>
      <c r="S21" s="39" t="s">
        <v>380</v>
      </c>
    </row>
    <row r="22" spans="1:19" x14ac:dyDescent="0.3">
      <c r="A22" s="40" t="s">
        <v>376</v>
      </c>
      <c r="B22" s="40" t="s">
        <v>409</v>
      </c>
      <c r="C22" s="40" t="s">
        <v>410</v>
      </c>
      <c r="D22" s="40" t="s">
        <v>24</v>
      </c>
      <c r="E22" s="40">
        <v>13.13</v>
      </c>
      <c r="F22" s="40">
        <v>18</v>
      </c>
      <c r="G22" s="40">
        <v>84</v>
      </c>
      <c r="H22" s="40">
        <v>2.5</v>
      </c>
      <c r="I22" s="40">
        <v>100332</v>
      </c>
      <c r="J22" s="40" t="s">
        <v>379</v>
      </c>
      <c r="K22" s="246">
        <v>22.29</v>
      </c>
      <c r="L22" s="246">
        <v>23.337</v>
      </c>
      <c r="M22" s="39" t="s">
        <v>380</v>
      </c>
      <c r="N22" s="243">
        <v>3.67</v>
      </c>
      <c r="O22" s="244">
        <v>0.46860000000000002</v>
      </c>
      <c r="P22" s="39">
        <f t="shared" si="0"/>
        <v>1.719762</v>
      </c>
      <c r="Q22" s="245"/>
      <c r="R22" s="39">
        <f t="shared" si="1"/>
        <v>1.719762</v>
      </c>
      <c r="S22" s="39" t="s">
        <v>380</v>
      </c>
    </row>
    <row r="23" spans="1:19" x14ac:dyDescent="0.3">
      <c r="A23" s="40" t="s">
        <v>376</v>
      </c>
      <c r="B23" s="40" t="s">
        <v>411</v>
      </c>
      <c r="C23" s="40" t="s">
        <v>412</v>
      </c>
      <c r="D23" s="40" t="s">
        <v>24</v>
      </c>
      <c r="E23" s="40">
        <v>26.25</v>
      </c>
      <c r="F23" s="40">
        <v>32</v>
      </c>
      <c r="G23" s="40">
        <v>168</v>
      </c>
      <c r="H23" s="40">
        <v>2.5</v>
      </c>
      <c r="I23" s="40">
        <v>100332</v>
      </c>
      <c r="J23" s="40" t="s">
        <v>379</v>
      </c>
      <c r="K23" s="246">
        <v>42.67</v>
      </c>
      <c r="L23" s="246">
        <v>44.694200000000002</v>
      </c>
      <c r="M23" s="39" t="s">
        <v>380</v>
      </c>
      <c r="N23" s="243">
        <v>7.33</v>
      </c>
      <c r="O23" s="244">
        <v>0.46860000000000002</v>
      </c>
      <c r="P23" s="39">
        <f t="shared" si="0"/>
        <v>3.4348380000000001</v>
      </c>
      <c r="Q23" s="245"/>
      <c r="R23" s="39">
        <f t="shared" si="1"/>
        <v>3.4348380000000001</v>
      </c>
      <c r="S23" s="39" t="s">
        <v>380</v>
      </c>
    </row>
    <row r="24" spans="1:19" x14ac:dyDescent="0.3">
      <c r="A24" s="40" t="s">
        <v>376</v>
      </c>
      <c r="B24" s="40" t="s">
        <v>413</v>
      </c>
      <c r="C24" s="40" t="s">
        <v>414</v>
      </c>
      <c r="D24" s="40" t="s">
        <v>24</v>
      </c>
      <c r="E24" s="40">
        <v>20.63</v>
      </c>
      <c r="F24" s="40">
        <v>23</v>
      </c>
      <c r="G24" s="40">
        <v>264</v>
      </c>
      <c r="H24" s="40">
        <v>1.25</v>
      </c>
      <c r="I24" s="40">
        <v>100332</v>
      </c>
      <c r="J24" s="40" t="s">
        <v>379</v>
      </c>
      <c r="K24" s="246">
        <v>55.45</v>
      </c>
      <c r="L24" s="246">
        <v>57.055400000000006</v>
      </c>
      <c r="M24" s="39" t="s">
        <v>380</v>
      </c>
      <c r="N24" s="243">
        <v>5.76</v>
      </c>
      <c r="O24" s="244">
        <v>0.46860000000000002</v>
      </c>
      <c r="P24" s="39">
        <f t="shared" si="0"/>
        <v>2.6991360000000002</v>
      </c>
      <c r="Q24" s="245"/>
      <c r="R24" s="39">
        <f t="shared" si="1"/>
        <v>2.6991360000000002</v>
      </c>
      <c r="S24" s="39" t="s">
        <v>380</v>
      </c>
    </row>
    <row r="25" spans="1:19" x14ac:dyDescent="0.3">
      <c r="A25" s="40" t="s">
        <v>376</v>
      </c>
      <c r="B25" s="40" t="s">
        <v>415</v>
      </c>
      <c r="C25" s="40" t="s">
        <v>416</v>
      </c>
      <c r="D25" s="40" t="s">
        <v>24</v>
      </c>
      <c r="E25" s="40">
        <v>15.63</v>
      </c>
      <c r="F25" s="40">
        <v>18</v>
      </c>
      <c r="G25" s="40">
        <v>250</v>
      </c>
      <c r="H25" s="40">
        <v>1</v>
      </c>
      <c r="I25" s="40">
        <v>100332</v>
      </c>
      <c r="J25" s="40" t="s">
        <v>379</v>
      </c>
      <c r="K25" s="246">
        <v>23.700000000000003</v>
      </c>
      <c r="L25" s="246">
        <v>24.956400000000002</v>
      </c>
      <c r="M25" s="39" t="s">
        <v>380</v>
      </c>
      <c r="N25" s="243">
        <v>3.98</v>
      </c>
      <c r="O25" s="244">
        <v>0.46860000000000002</v>
      </c>
      <c r="P25" s="39">
        <f t="shared" si="0"/>
        <v>1.8650280000000001</v>
      </c>
      <c r="Q25" s="245"/>
      <c r="R25" s="39">
        <f t="shared" si="1"/>
        <v>1.8650280000000001</v>
      </c>
      <c r="S25" s="39" t="s">
        <v>380</v>
      </c>
    </row>
    <row r="26" spans="1:19" x14ac:dyDescent="0.3">
      <c r="A26" s="40" t="s">
        <v>376</v>
      </c>
      <c r="B26" s="40" t="s">
        <v>417</v>
      </c>
      <c r="C26" s="40" t="s">
        <v>418</v>
      </c>
      <c r="D26" s="40" t="s">
        <v>24</v>
      </c>
      <c r="E26" s="40">
        <v>15.63</v>
      </c>
      <c r="F26" s="40">
        <v>18</v>
      </c>
      <c r="G26" s="40">
        <v>250</v>
      </c>
      <c r="H26" s="40">
        <v>1</v>
      </c>
      <c r="I26" s="40">
        <v>100332</v>
      </c>
      <c r="J26" s="40" t="s">
        <v>379</v>
      </c>
      <c r="K26" s="246">
        <v>23.700000000000003</v>
      </c>
      <c r="L26" s="246">
        <v>24.956400000000002</v>
      </c>
      <c r="M26" s="39" t="s">
        <v>380</v>
      </c>
      <c r="N26" s="243">
        <v>2.0499999999999998</v>
      </c>
      <c r="O26" s="244">
        <v>0.46860000000000002</v>
      </c>
      <c r="P26" s="39">
        <f t="shared" si="0"/>
        <v>0.96062999999999998</v>
      </c>
      <c r="Q26" s="245"/>
      <c r="R26" s="39">
        <f t="shared" si="1"/>
        <v>0.96062999999999998</v>
      </c>
      <c r="S26" s="39" t="s">
        <v>380</v>
      </c>
    </row>
    <row r="27" spans="1:19" x14ac:dyDescent="0.3">
      <c r="A27" s="40" t="s">
        <v>376</v>
      </c>
      <c r="B27" s="40" t="s">
        <v>419</v>
      </c>
      <c r="C27" s="40" t="s">
        <v>420</v>
      </c>
      <c r="D27" s="40" t="s">
        <v>24</v>
      </c>
      <c r="E27" s="40">
        <v>7.72</v>
      </c>
      <c r="F27" s="40">
        <v>10</v>
      </c>
      <c r="G27" s="40">
        <v>500</v>
      </c>
      <c r="H27" s="40">
        <v>0.25</v>
      </c>
      <c r="I27" s="40">
        <v>100332</v>
      </c>
      <c r="J27" s="40" t="s">
        <v>379</v>
      </c>
      <c r="K27" s="246">
        <v>24.669999999999998</v>
      </c>
      <c r="L27" s="246">
        <v>25.298199999999998</v>
      </c>
      <c r="M27" s="39" t="s">
        <v>380</v>
      </c>
      <c r="N27" s="243" t="s">
        <v>380</v>
      </c>
      <c r="O27" s="244">
        <v>0.46860000000000002</v>
      </c>
      <c r="P27" s="243" t="s">
        <v>380</v>
      </c>
      <c r="Q27" s="245"/>
      <c r="R27" s="39" t="str">
        <f t="shared" si="1"/>
        <v>NA</v>
      </c>
      <c r="S27" s="39" t="s">
        <v>380</v>
      </c>
    </row>
    <row r="28" spans="1:19" x14ac:dyDescent="0.3">
      <c r="A28" s="40" t="s">
        <v>376</v>
      </c>
      <c r="B28" s="40" t="s">
        <v>421</v>
      </c>
      <c r="C28" s="40" t="s">
        <v>422</v>
      </c>
      <c r="D28" s="40" t="s">
        <v>24</v>
      </c>
      <c r="E28" s="40">
        <v>29.2</v>
      </c>
      <c r="F28" s="40">
        <v>31</v>
      </c>
      <c r="G28" s="40">
        <v>370</v>
      </c>
      <c r="H28" s="40">
        <v>1.26</v>
      </c>
      <c r="I28" s="40">
        <v>100332</v>
      </c>
      <c r="J28" s="40" t="s">
        <v>379</v>
      </c>
      <c r="K28" s="246">
        <v>24.009999999999998</v>
      </c>
      <c r="L28" s="246">
        <v>26.1738</v>
      </c>
      <c r="M28" s="39" t="s">
        <v>380</v>
      </c>
      <c r="N28" s="243">
        <v>3.83</v>
      </c>
      <c r="O28" s="244">
        <v>0.46860000000000002</v>
      </c>
      <c r="P28" s="39">
        <f t="shared" si="0"/>
        <v>1.7947380000000002</v>
      </c>
      <c r="Q28" s="245"/>
      <c r="R28" s="39">
        <f t="shared" si="1"/>
        <v>1.7947380000000002</v>
      </c>
      <c r="S28" s="39" t="s">
        <v>380</v>
      </c>
    </row>
    <row r="29" spans="1:19" x14ac:dyDescent="0.3">
      <c r="A29" s="40" t="s">
        <v>376</v>
      </c>
      <c r="B29" s="40" t="s">
        <v>423</v>
      </c>
      <c r="C29" s="40" t="s">
        <v>424</v>
      </c>
      <c r="D29" s="40" t="s">
        <v>24</v>
      </c>
      <c r="E29" s="40">
        <v>29</v>
      </c>
      <c r="F29" s="40">
        <v>31</v>
      </c>
      <c r="G29" s="40">
        <v>773</v>
      </c>
      <c r="H29" s="40">
        <v>0.6</v>
      </c>
      <c r="I29" s="40">
        <v>100332</v>
      </c>
      <c r="J29" s="40" t="s">
        <v>379</v>
      </c>
      <c r="K29" s="246">
        <v>20.009999999999998</v>
      </c>
      <c r="L29" s="246">
        <v>22.1738</v>
      </c>
      <c r="M29" s="39" t="s">
        <v>380</v>
      </c>
      <c r="N29" s="243">
        <v>6.93</v>
      </c>
      <c r="O29" s="244">
        <v>0.46860000000000002</v>
      </c>
      <c r="P29" s="39">
        <f t="shared" si="0"/>
        <v>3.247398</v>
      </c>
      <c r="Q29" s="245"/>
      <c r="R29" s="39">
        <f t="shared" si="1"/>
        <v>3.247398</v>
      </c>
      <c r="S29" s="39" t="s">
        <v>380</v>
      </c>
    </row>
    <row r="30" spans="1:19" x14ac:dyDescent="0.3">
      <c r="A30" s="40" t="s">
        <v>376</v>
      </c>
      <c r="B30" s="40" t="s">
        <v>425</v>
      </c>
      <c r="C30" s="40" t="s">
        <v>426</v>
      </c>
      <c r="D30" s="40" t="s">
        <v>24</v>
      </c>
      <c r="E30" s="40">
        <v>29</v>
      </c>
      <c r="F30" s="40">
        <v>31</v>
      </c>
      <c r="G30" s="40">
        <v>774</v>
      </c>
      <c r="H30" s="40">
        <v>0.6</v>
      </c>
      <c r="I30" s="40">
        <v>100332</v>
      </c>
      <c r="J30" s="40" t="s">
        <v>379</v>
      </c>
      <c r="K30" s="246">
        <v>15.709999999999999</v>
      </c>
      <c r="L30" s="246">
        <v>17.873799999999999</v>
      </c>
      <c r="M30" s="39" t="s">
        <v>380</v>
      </c>
      <c r="N30" s="243">
        <v>6.6</v>
      </c>
      <c r="O30" s="244">
        <v>0.46860000000000002</v>
      </c>
      <c r="P30" s="39">
        <f t="shared" si="0"/>
        <v>3.0927599999999997</v>
      </c>
      <c r="Q30" s="245"/>
      <c r="R30" s="39">
        <f t="shared" si="1"/>
        <v>3.0927599999999997</v>
      </c>
      <c r="S30" s="39" t="s">
        <v>380</v>
      </c>
    </row>
    <row r="31" spans="1:19" x14ac:dyDescent="0.3">
      <c r="A31" s="40" t="s">
        <v>376</v>
      </c>
      <c r="B31" s="40" t="s">
        <v>427</v>
      </c>
      <c r="C31" s="40" t="s">
        <v>428</v>
      </c>
      <c r="D31" s="40" t="s">
        <v>24</v>
      </c>
      <c r="E31" s="40">
        <v>28</v>
      </c>
      <c r="F31" s="40">
        <v>31</v>
      </c>
      <c r="G31" s="40">
        <v>746</v>
      </c>
      <c r="H31" s="40">
        <v>0.6</v>
      </c>
      <c r="I31" s="40">
        <v>100332</v>
      </c>
      <c r="J31" s="40" t="s">
        <v>379</v>
      </c>
      <c r="K31" s="246">
        <v>24.21</v>
      </c>
      <c r="L31" s="246">
        <v>26.373799999999999</v>
      </c>
      <c r="M31" s="39" t="s">
        <v>380</v>
      </c>
      <c r="N31" s="243">
        <v>6.45</v>
      </c>
      <c r="O31" s="244">
        <v>0.46860000000000002</v>
      </c>
      <c r="P31" s="39">
        <f t="shared" si="0"/>
        <v>3.0224700000000002</v>
      </c>
      <c r="Q31" s="245"/>
      <c r="R31" s="39">
        <f t="shared" si="1"/>
        <v>3.0224700000000002</v>
      </c>
      <c r="S31" s="39" t="s">
        <v>380</v>
      </c>
    </row>
    <row r="32" spans="1:19" x14ac:dyDescent="0.3">
      <c r="A32" s="40" t="s">
        <v>376</v>
      </c>
      <c r="B32" s="40" t="s">
        <v>429</v>
      </c>
      <c r="C32" s="40" t="s">
        <v>430</v>
      </c>
      <c r="D32" s="40" t="s">
        <v>24</v>
      </c>
      <c r="E32" s="40">
        <v>25.6</v>
      </c>
      <c r="F32" s="40">
        <v>28</v>
      </c>
      <c r="G32" s="247">
        <v>2258</v>
      </c>
      <c r="H32" s="40">
        <v>0.17</v>
      </c>
      <c r="I32" s="40">
        <v>100332</v>
      </c>
      <c r="J32" s="40" t="s">
        <v>379</v>
      </c>
      <c r="K32" s="246">
        <v>17.009999999999998</v>
      </c>
      <c r="L32" s="246">
        <v>19.1738</v>
      </c>
      <c r="M32" s="39" t="s">
        <v>380</v>
      </c>
      <c r="N32" s="243" t="s">
        <v>380</v>
      </c>
      <c r="O32" s="244">
        <v>0.46860000000000002</v>
      </c>
      <c r="P32" s="243" t="s">
        <v>380</v>
      </c>
      <c r="Q32" s="245"/>
      <c r="R32" s="39" t="str">
        <f t="shared" si="1"/>
        <v>NA</v>
      </c>
      <c r="S32" s="39" t="s">
        <v>380</v>
      </c>
    </row>
    <row r="33" spans="1:19" x14ac:dyDescent="0.3">
      <c r="A33" s="40" t="s">
        <v>376</v>
      </c>
      <c r="B33" s="40" t="s">
        <v>431</v>
      </c>
      <c r="C33" s="40" t="s">
        <v>432</v>
      </c>
      <c r="D33" s="40" t="s">
        <v>24</v>
      </c>
      <c r="E33" s="40">
        <v>22</v>
      </c>
      <c r="F33" s="40">
        <v>31</v>
      </c>
      <c r="G33" s="40">
        <v>384</v>
      </c>
      <c r="H33" s="40">
        <v>1</v>
      </c>
      <c r="I33" s="40">
        <v>100332</v>
      </c>
      <c r="J33" s="40" t="s">
        <v>379</v>
      </c>
      <c r="K33" s="246">
        <v>24.509999999999998</v>
      </c>
      <c r="L33" s="246">
        <v>26.6738</v>
      </c>
      <c r="M33" s="39" t="s">
        <v>380</v>
      </c>
      <c r="N33" s="243" t="s">
        <v>380</v>
      </c>
      <c r="O33" s="244">
        <v>0.46860000000000002</v>
      </c>
      <c r="P33" s="243" t="s">
        <v>380</v>
      </c>
      <c r="Q33" s="245"/>
      <c r="R33" s="39" t="str">
        <f t="shared" si="1"/>
        <v>NA</v>
      </c>
      <c r="S33" s="39" t="s">
        <v>380</v>
      </c>
    </row>
    <row r="34" spans="1:19" x14ac:dyDescent="0.3">
      <c r="A34" s="40" t="s">
        <v>376</v>
      </c>
      <c r="B34" s="40" t="s">
        <v>433</v>
      </c>
      <c r="C34" s="40" t="s">
        <v>434</v>
      </c>
      <c r="D34" s="40" t="s">
        <v>24</v>
      </c>
      <c r="E34" s="40">
        <v>42.75</v>
      </c>
      <c r="F34" s="40">
        <v>48</v>
      </c>
      <c r="G34" s="40">
        <v>1141</v>
      </c>
      <c r="H34" s="40">
        <v>0.6</v>
      </c>
      <c r="I34" s="40">
        <v>100332</v>
      </c>
      <c r="J34" s="40" t="s">
        <v>379</v>
      </c>
      <c r="K34" s="246">
        <v>25.45</v>
      </c>
      <c r="L34" s="246">
        <v>28.8004</v>
      </c>
      <c r="M34" s="39" t="s">
        <v>380</v>
      </c>
      <c r="N34" s="243">
        <v>9.7200000000000006</v>
      </c>
      <c r="O34" s="244">
        <v>0.46860000000000002</v>
      </c>
      <c r="P34" s="39">
        <f t="shared" si="0"/>
        <v>4.5547920000000008</v>
      </c>
      <c r="Q34" s="245"/>
      <c r="R34" s="39">
        <f t="shared" si="1"/>
        <v>4.5547920000000008</v>
      </c>
      <c r="S34" s="39" t="s">
        <v>380</v>
      </c>
    </row>
    <row r="35" spans="1:19" x14ac:dyDescent="0.3">
      <c r="A35" s="40" t="s">
        <v>376</v>
      </c>
      <c r="B35" s="40" t="s">
        <v>435</v>
      </c>
      <c r="C35" s="40" t="s">
        <v>436</v>
      </c>
      <c r="D35" s="40" t="s">
        <v>24</v>
      </c>
      <c r="E35" s="40">
        <v>42.19</v>
      </c>
      <c r="F35" s="40">
        <v>49</v>
      </c>
      <c r="G35" s="40">
        <v>1125</v>
      </c>
      <c r="H35" s="40">
        <v>0.6</v>
      </c>
      <c r="I35" s="40">
        <v>100332</v>
      </c>
      <c r="J35" s="40" t="s">
        <v>379</v>
      </c>
      <c r="K35" s="246">
        <v>29.05</v>
      </c>
      <c r="L35" s="246">
        <v>32.400400000000005</v>
      </c>
      <c r="M35" s="39" t="s">
        <v>380</v>
      </c>
      <c r="N35" s="243">
        <v>10.09</v>
      </c>
      <c r="O35" s="244">
        <v>0.46860000000000002</v>
      </c>
      <c r="P35" s="39">
        <f t="shared" si="0"/>
        <v>4.7281740000000001</v>
      </c>
      <c r="Q35" s="245"/>
      <c r="R35" s="39">
        <f t="shared" si="1"/>
        <v>4.7281740000000001</v>
      </c>
      <c r="S35" s="39" t="s">
        <v>380</v>
      </c>
    </row>
    <row r="36" spans="1:19" x14ac:dyDescent="0.3">
      <c r="A36" s="40" t="s">
        <v>376</v>
      </c>
      <c r="B36" s="40" t="s">
        <v>437</v>
      </c>
      <c r="C36" s="40" t="s">
        <v>438</v>
      </c>
      <c r="D36" s="40" t="s">
        <v>24</v>
      </c>
      <c r="E36" s="40">
        <v>42.75</v>
      </c>
      <c r="F36" s="40">
        <v>48</v>
      </c>
      <c r="G36" s="40">
        <v>542</v>
      </c>
      <c r="H36" s="40">
        <v>1.26</v>
      </c>
      <c r="I36" s="40">
        <v>100332</v>
      </c>
      <c r="J36" s="40" t="s">
        <v>379</v>
      </c>
      <c r="K36" s="246">
        <v>40.659999999999997</v>
      </c>
      <c r="L36" s="246">
        <v>44.010399999999997</v>
      </c>
      <c r="M36" s="39" t="s">
        <v>380</v>
      </c>
      <c r="N36" s="243">
        <v>5.61</v>
      </c>
      <c r="O36" s="244">
        <v>0.46860000000000002</v>
      </c>
      <c r="P36" s="39">
        <f t="shared" si="0"/>
        <v>2.6288460000000002</v>
      </c>
      <c r="Q36" s="245"/>
      <c r="R36" s="39">
        <f t="shared" si="1"/>
        <v>2.6288460000000002</v>
      </c>
      <c r="S36" s="39" t="s">
        <v>380</v>
      </c>
    </row>
    <row r="37" spans="1:19" x14ac:dyDescent="0.3">
      <c r="A37" s="40" t="s">
        <v>376</v>
      </c>
      <c r="B37" s="40" t="s">
        <v>439</v>
      </c>
      <c r="C37" s="40" t="s">
        <v>440</v>
      </c>
      <c r="D37" s="40" t="s">
        <v>24</v>
      </c>
      <c r="E37" s="40">
        <v>42.75</v>
      </c>
      <c r="F37" s="40">
        <v>48</v>
      </c>
      <c r="G37" s="40">
        <v>542</v>
      </c>
      <c r="H37" s="40">
        <v>1.26</v>
      </c>
      <c r="I37" s="40">
        <v>100332</v>
      </c>
      <c r="J37" s="40" t="s">
        <v>379</v>
      </c>
      <c r="K37" s="246">
        <v>38.659999999999997</v>
      </c>
      <c r="L37" s="246">
        <v>42.010399999999997</v>
      </c>
      <c r="M37" s="39" t="s">
        <v>380</v>
      </c>
      <c r="N37" s="243">
        <v>5.61</v>
      </c>
      <c r="O37" s="244">
        <v>0.46860000000000002</v>
      </c>
      <c r="P37" s="39">
        <f t="shared" si="0"/>
        <v>2.6288460000000002</v>
      </c>
      <c r="Q37" s="245"/>
      <c r="R37" s="39">
        <f t="shared" si="1"/>
        <v>2.6288460000000002</v>
      </c>
      <c r="S37" s="39" t="s">
        <v>380</v>
      </c>
    </row>
    <row r="38" spans="1:19" x14ac:dyDescent="0.3">
      <c r="A38" s="40" t="s">
        <v>376</v>
      </c>
      <c r="B38" s="40" t="s">
        <v>441</v>
      </c>
      <c r="C38" s="40" t="s">
        <v>442</v>
      </c>
      <c r="D38" s="40" t="s">
        <v>24</v>
      </c>
      <c r="E38" s="40">
        <v>42.38</v>
      </c>
      <c r="F38" s="40">
        <v>48</v>
      </c>
      <c r="G38" s="40">
        <v>1130</v>
      </c>
      <c r="H38" s="40">
        <v>0.6</v>
      </c>
      <c r="I38" s="40">
        <v>100332</v>
      </c>
      <c r="J38" s="40" t="s">
        <v>379</v>
      </c>
      <c r="K38" s="246">
        <v>35.6</v>
      </c>
      <c r="L38" s="246">
        <v>38.950400000000002</v>
      </c>
      <c r="M38" s="39" t="s">
        <v>380</v>
      </c>
      <c r="N38" s="243">
        <v>9.43</v>
      </c>
      <c r="O38" s="244">
        <v>0.46860000000000002</v>
      </c>
      <c r="P38" s="39">
        <f t="shared" si="0"/>
        <v>4.4188980000000004</v>
      </c>
      <c r="Q38" s="245"/>
      <c r="R38" s="39">
        <f t="shared" si="1"/>
        <v>4.4188980000000004</v>
      </c>
      <c r="S38" s="39" t="s">
        <v>380</v>
      </c>
    </row>
    <row r="39" spans="1:19" x14ac:dyDescent="0.3">
      <c r="A39" s="40" t="s">
        <v>376</v>
      </c>
      <c r="B39" s="40" t="s">
        <v>443</v>
      </c>
      <c r="C39" s="40" t="s">
        <v>444</v>
      </c>
      <c r="D39" s="40" t="s">
        <v>24</v>
      </c>
      <c r="E39" s="40">
        <v>39.380000000000003</v>
      </c>
      <c r="F39" s="40">
        <v>48</v>
      </c>
      <c r="G39" s="247">
        <v>3705</v>
      </c>
      <c r="H39" s="40">
        <v>0.17</v>
      </c>
      <c r="I39" s="40">
        <v>100332</v>
      </c>
      <c r="J39" s="40" t="s">
        <v>379</v>
      </c>
      <c r="K39" s="246">
        <v>23.45</v>
      </c>
      <c r="L39" s="246">
        <v>26.8004</v>
      </c>
      <c r="M39" s="39" t="s">
        <v>380</v>
      </c>
      <c r="N39" s="243" t="s">
        <v>380</v>
      </c>
      <c r="O39" s="244">
        <v>0.46860000000000002</v>
      </c>
      <c r="P39" s="243" t="s">
        <v>380</v>
      </c>
      <c r="Q39" s="245"/>
      <c r="R39" s="39" t="str">
        <f t="shared" si="1"/>
        <v>NA</v>
      </c>
      <c r="S39" s="39" t="s">
        <v>380</v>
      </c>
    </row>
    <row r="40" spans="1:19" x14ac:dyDescent="0.3">
      <c r="A40" s="40" t="s">
        <v>376</v>
      </c>
      <c r="B40" s="40" t="s">
        <v>445</v>
      </c>
      <c r="C40" s="40" t="s">
        <v>446</v>
      </c>
      <c r="D40" s="40" t="s">
        <v>24</v>
      </c>
      <c r="E40" s="40">
        <v>38.630000000000003</v>
      </c>
      <c r="F40" s="40">
        <v>45</v>
      </c>
      <c r="G40" s="40">
        <v>412</v>
      </c>
      <c r="H40" s="40">
        <v>1.5</v>
      </c>
      <c r="I40" s="40">
        <v>100332</v>
      </c>
      <c r="J40" s="40" t="s">
        <v>379</v>
      </c>
      <c r="K40" s="246">
        <v>26.13</v>
      </c>
      <c r="L40" s="246">
        <v>29.271000000000001</v>
      </c>
      <c r="M40" s="39" t="s">
        <v>380</v>
      </c>
      <c r="N40" s="243">
        <v>5.9</v>
      </c>
      <c r="O40" s="244">
        <v>0.46860000000000002</v>
      </c>
      <c r="P40" s="39">
        <f t="shared" si="0"/>
        <v>2.7647400000000002</v>
      </c>
      <c r="Q40" s="245"/>
      <c r="R40" s="39">
        <f t="shared" si="1"/>
        <v>2.7647400000000002</v>
      </c>
      <c r="S40" s="39" t="s">
        <v>380</v>
      </c>
    </row>
    <row r="41" spans="1:19" x14ac:dyDescent="0.3">
      <c r="A41" s="40" t="s">
        <v>376</v>
      </c>
      <c r="B41" s="40" t="s">
        <v>447</v>
      </c>
      <c r="C41" s="40" t="s">
        <v>448</v>
      </c>
      <c r="D41" s="40" t="s">
        <v>24</v>
      </c>
      <c r="E41" s="40">
        <v>39.75</v>
      </c>
      <c r="F41" s="40">
        <v>46</v>
      </c>
      <c r="G41" s="40">
        <v>289</v>
      </c>
      <c r="H41" s="40">
        <v>2.2000000000000002</v>
      </c>
      <c r="I41" s="40">
        <v>100332</v>
      </c>
      <c r="J41" s="40" t="s">
        <v>379</v>
      </c>
      <c r="K41" s="246">
        <v>26.139999999999997</v>
      </c>
      <c r="L41" s="246">
        <v>29.280999999999999</v>
      </c>
      <c r="M41" s="39" t="s">
        <v>380</v>
      </c>
      <c r="N41" s="243">
        <v>5.22</v>
      </c>
      <c r="O41" s="244">
        <v>0.46860000000000002</v>
      </c>
      <c r="P41" s="39">
        <f t="shared" si="0"/>
        <v>2.4460920000000002</v>
      </c>
      <c r="Q41" s="245"/>
      <c r="R41" s="39">
        <f t="shared" si="1"/>
        <v>2.4460920000000002</v>
      </c>
      <c r="S41" s="39" t="s">
        <v>380</v>
      </c>
    </row>
    <row r="42" spans="1:19" x14ac:dyDescent="0.3">
      <c r="A42" s="40" t="s">
        <v>376</v>
      </c>
      <c r="B42" s="40" t="s">
        <v>449</v>
      </c>
      <c r="C42" s="40" t="s">
        <v>450</v>
      </c>
      <c r="D42" s="40" t="s">
        <v>24</v>
      </c>
      <c r="E42" s="40">
        <v>39.75</v>
      </c>
      <c r="F42" s="40">
        <v>45</v>
      </c>
      <c r="G42" s="40">
        <v>530</v>
      </c>
      <c r="H42" s="40">
        <v>1.2</v>
      </c>
      <c r="I42" s="40">
        <v>100332</v>
      </c>
      <c r="J42" s="40" t="s">
        <v>379</v>
      </c>
      <c r="K42" s="246">
        <v>27.59</v>
      </c>
      <c r="L42" s="246">
        <v>30.731000000000002</v>
      </c>
      <c r="M42" s="39" t="s">
        <v>380</v>
      </c>
      <c r="N42" s="243">
        <v>10.32</v>
      </c>
      <c r="O42" s="244">
        <v>0.46860000000000002</v>
      </c>
      <c r="P42" s="39">
        <f t="shared" si="0"/>
        <v>4.8359520000000007</v>
      </c>
      <c r="Q42" s="245"/>
      <c r="R42" s="39">
        <f t="shared" si="1"/>
        <v>4.8359520000000007</v>
      </c>
      <c r="S42" s="39" t="s">
        <v>380</v>
      </c>
    </row>
    <row r="43" spans="1:19" x14ac:dyDescent="0.3">
      <c r="A43" s="40" t="s">
        <v>376</v>
      </c>
      <c r="B43" s="40" t="s">
        <v>451</v>
      </c>
      <c r="C43" s="40" t="s">
        <v>452</v>
      </c>
      <c r="D43" s="40" t="s">
        <v>24</v>
      </c>
      <c r="E43" s="40">
        <v>39.75</v>
      </c>
      <c r="F43" s="40">
        <v>45</v>
      </c>
      <c r="G43" s="40">
        <v>530</v>
      </c>
      <c r="H43" s="40">
        <v>1.2</v>
      </c>
      <c r="I43" s="40">
        <v>100332</v>
      </c>
      <c r="J43" s="40" t="s">
        <v>379</v>
      </c>
      <c r="K43" s="246">
        <v>25.09</v>
      </c>
      <c r="L43" s="246">
        <v>28.231000000000002</v>
      </c>
      <c r="M43" s="39" t="s">
        <v>380</v>
      </c>
      <c r="N43" s="243">
        <v>10.67</v>
      </c>
      <c r="O43" s="244">
        <v>0.46860000000000002</v>
      </c>
      <c r="P43" s="39">
        <f t="shared" si="0"/>
        <v>4.999962</v>
      </c>
      <c r="Q43" s="245"/>
      <c r="R43" s="39">
        <f t="shared" si="1"/>
        <v>4.999962</v>
      </c>
      <c r="S43" s="39" t="s">
        <v>380</v>
      </c>
    </row>
    <row r="44" spans="1:19" x14ac:dyDescent="0.3">
      <c r="A44" s="40" t="s">
        <v>376</v>
      </c>
      <c r="B44" s="40" t="s">
        <v>453</v>
      </c>
      <c r="C44" s="40" t="s">
        <v>454</v>
      </c>
      <c r="D44" s="40" t="s">
        <v>24</v>
      </c>
      <c r="E44" s="40">
        <v>39.380000000000003</v>
      </c>
      <c r="F44" s="40">
        <v>45</v>
      </c>
      <c r="G44" s="40">
        <v>420</v>
      </c>
      <c r="H44" s="40">
        <v>1.5</v>
      </c>
      <c r="I44" s="40">
        <v>100332</v>
      </c>
      <c r="J44" s="40" t="s">
        <v>379</v>
      </c>
      <c r="K44" s="246">
        <v>28.2</v>
      </c>
      <c r="L44" s="246">
        <v>31.341000000000001</v>
      </c>
      <c r="M44" s="39" t="s">
        <v>380</v>
      </c>
      <c r="N44" s="243">
        <v>7.33</v>
      </c>
      <c r="O44" s="244">
        <v>0.46860000000000002</v>
      </c>
      <c r="P44" s="39">
        <f t="shared" si="0"/>
        <v>3.4348380000000001</v>
      </c>
      <c r="Q44" s="245"/>
      <c r="R44" s="39">
        <f t="shared" si="1"/>
        <v>3.4348380000000001</v>
      </c>
      <c r="S44" s="39" t="s">
        <v>380</v>
      </c>
    </row>
    <row r="45" spans="1:19" x14ac:dyDescent="0.3">
      <c r="A45" s="40" t="s">
        <v>376</v>
      </c>
      <c r="B45" s="40" t="s">
        <v>455</v>
      </c>
      <c r="C45" s="40" t="s">
        <v>456</v>
      </c>
      <c r="D45" s="40" t="s">
        <v>24</v>
      </c>
      <c r="E45" s="40">
        <v>39.380000000000003</v>
      </c>
      <c r="F45" s="40">
        <v>45</v>
      </c>
      <c r="G45" s="40">
        <v>450</v>
      </c>
      <c r="H45" s="40">
        <v>1.4</v>
      </c>
      <c r="I45" s="40">
        <v>100332</v>
      </c>
      <c r="J45" s="40" t="s">
        <v>379</v>
      </c>
      <c r="K45" s="246">
        <v>26.9</v>
      </c>
      <c r="L45" s="246">
        <v>30.041</v>
      </c>
      <c r="M45" s="39" t="s">
        <v>380</v>
      </c>
      <c r="N45" s="243">
        <v>7.52</v>
      </c>
      <c r="O45" s="244">
        <v>0.46860000000000002</v>
      </c>
      <c r="P45" s="39">
        <f t="shared" si="0"/>
        <v>3.5238719999999999</v>
      </c>
      <c r="Q45" s="245"/>
      <c r="R45" s="39">
        <f t="shared" si="1"/>
        <v>3.5238719999999999</v>
      </c>
      <c r="S45" s="39" t="s">
        <v>380</v>
      </c>
    </row>
    <row r="46" spans="1:19" x14ac:dyDescent="0.3">
      <c r="A46" s="40" t="s">
        <v>376</v>
      </c>
      <c r="B46" s="40" t="s">
        <v>457</v>
      </c>
      <c r="C46" s="40" t="s">
        <v>458</v>
      </c>
      <c r="D46" s="40" t="s">
        <v>24</v>
      </c>
      <c r="E46" s="40">
        <v>39.380000000000003</v>
      </c>
      <c r="F46" s="40">
        <v>45</v>
      </c>
      <c r="G46" s="40">
        <v>450</v>
      </c>
      <c r="H46" s="40">
        <v>1.4</v>
      </c>
      <c r="I46" s="40">
        <v>100332</v>
      </c>
      <c r="J46" s="40" t="s">
        <v>379</v>
      </c>
      <c r="K46" s="246">
        <v>27.28</v>
      </c>
      <c r="L46" s="246">
        <v>30.211600000000001</v>
      </c>
      <c r="M46" s="39" t="s">
        <v>380</v>
      </c>
      <c r="N46" s="243">
        <v>7.52</v>
      </c>
      <c r="O46" s="244">
        <v>0.46860000000000002</v>
      </c>
      <c r="P46" s="39">
        <f t="shared" si="0"/>
        <v>3.5238719999999999</v>
      </c>
      <c r="Q46" s="245"/>
      <c r="R46" s="39">
        <f t="shared" si="1"/>
        <v>3.5238719999999999</v>
      </c>
      <c r="S46" s="39" t="s">
        <v>380</v>
      </c>
    </row>
    <row r="47" spans="1:19" x14ac:dyDescent="0.3">
      <c r="A47" s="40" t="s">
        <v>376</v>
      </c>
      <c r="B47" s="40" t="s">
        <v>459</v>
      </c>
      <c r="C47" s="40" t="s">
        <v>460</v>
      </c>
      <c r="D47" s="40" t="s">
        <v>24</v>
      </c>
      <c r="E47" s="40">
        <v>39.75</v>
      </c>
      <c r="F47" s="40">
        <v>46</v>
      </c>
      <c r="G47" s="40">
        <v>530</v>
      </c>
      <c r="H47" s="40">
        <v>1.2</v>
      </c>
      <c r="I47" s="40">
        <v>100332</v>
      </c>
      <c r="J47" s="40" t="s">
        <v>379</v>
      </c>
      <c r="K47" s="246">
        <v>28.939999999999998</v>
      </c>
      <c r="L47" s="246">
        <v>32.081000000000003</v>
      </c>
      <c r="M47" s="39" t="s">
        <v>380</v>
      </c>
      <c r="N47" s="243">
        <v>12.26</v>
      </c>
      <c r="O47" s="244">
        <v>0.46860000000000002</v>
      </c>
      <c r="P47" s="39">
        <f t="shared" si="0"/>
        <v>5.7450359999999998</v>
      </c>
      <c r="Q47" s="245"/>
      <c r="R47" s="39">
        <f t="shared" si="1"/>
        <v>5.7450359999999998</v>
      </c>
      <c r="S47" s="39" t="s">
        <v>380</v>
      </c>
    </row>
    <row r="48" spans="1:19" x14ac:dyDescent="0.3">
      <c r="A48" s="40" t="s">
        <v>376</v>
      </c>
      <c r="B48" s="40" t="s">
        <v>461</v>
      </c>
      <c r="C48" s="40" t="s">
        <v>462</v>
      </c>
      <c r="D48" s="40" t="s">
        <v>24</v>
      </c>
      <c r="E48" s="40">
        <v>39.75</v>
      </c>
      <c r="F48" s="40">
        <v>46</v>
      </c>
      <c r="G48" s="40">
        <v>530</v>
      </c>
      <c r="H48" s="40">
        <v>1.2</v>
      </c>
      <c r="I48" s="40">
        <v>100332</v>
      </c>
      <c r="J48" s="40" t="s">
        <v>379</v>
      </c>
      <c r="K48" s="246">
        <v>26.209999999999997</v>
      </c>
      <c r="L48" s="246">
        <v>29.4208</v>
      </c>
      <c r="M48" s="39" t="s">
        <v>380</v>
      </c>
      <c r="N48" s="243">
        <v>12.26</v>
      </c>
      <c r="O48" s="244">
        <v>0.46860000000000002</v>
      </c>
      <c r="P48" s="39">
        <f t="shared" si="0"/>
        <v>5.7450359999999998</v>
      </c>
      <c r="Q48" s="245"/>
      <c r="R48" s="39">
        <f t="shared" si="1"/>
        <v>5.7450359999999998</v>
      </c>
      <c r="S48" s="39" t="s">
        <v>380</v>
      </c>
    </row>
    <row r="49" spans="1:19" x14ac:dyDescent="0.3">
      <c r="A49" s="40" t="s">
        <v>376</v>
      </c>
      <c r="B49" s="40" t="s">
        <v>463</v>
      </c>
      <c r="C49" s="40" t="s">
        <v>464</v>
      </c>
      <c r="D49" s="40" t="s">
        <v>24</v>
      </c>
      <c r="E49" s="40">
        <v>39.380000000000003</v>
      </c>
      <c r="F49" s="40">
        <v>45</v>
      </c>
      <c r="G49" s="40">
        <v>573</v>
      </c>
      <c r="H49" s="40">
        <v>1.1000000000000001</v>
      </c>
      <c r="I49" s="40">
        <v>100332</v>
      </c>
      <c r="J49" s="40" t="s">
        <v>379</v>
      </c>
      <c r="K49" s="246">
        <v>22.31</v>
      </c>
      <c r="L49" s="246">
        <v>25.520800000000001</v>
      </c>
      <c r="M49" s="39" t="s">
        <v>380</v>
      </c>
      <c r="N49" s="243">
        <v>15.35</v>
      </c>
      <c r="O49" s="244">
        <v>0.46860000000000002</v>
      </c>
      <c r="P49" s="39">
        <f t="shared" si="0"/>
        <v>7.1930100000000001</v>
      </c>
      <c r="Q49" s="245"/>
      <c r="R49" s="39">
        <f t="shared" si="1"/>
        <v>7.1930100000000001</v>
      </c>
      <c r="S49" s="39" t="s">
        <v>380</v>
      </c>
    </row>
    <row r="50" spans="1:19" x14ac:dyDescent="0.3">
      <c r="A50" s="40" t="s">
        <v>376</v>
      </c>
      <c r="B50" s="40" t="s">
        <v>465</v>
      </c>
      <c r="C50" s="40" t="s">
        <v>466</v>
      </c>
      <c r="D50" s="40" t="s">
        <v>24</v>
      </c>
      <c r="E50" s="40">
        <v>40.5</v>
      </c>
      <c r="F50" s="40">
        <v>45</v>
      </c>
      <c r="G50" s="40">
        <v>498</v>
      </c>
      <c r="H50" s="40">
        <v>1.3</v>
      </c>
      <c r="I50" s="40">
        <v>100332</v>
      </c>
      <c r="J50" s="40" t="s">
        <v>379</v>
      </c>
      <c r="K50" s="246">
        <v>27</v>
      </c>
      <c r="L50" s="246">
        <v>30.3504</v>
      </c>
      <c r="M50" s="39" t="s">
        <v>380</v>
      </c>
      <c r="N50" s="243">
        <v>10.52</v>
      </c>
      <c r="O50" s="244">
        <v>0.46860000000000002</v>
      </c>
      <c r="P50" s="39">
        <f t="shared" si="0"/>
        <v>4.9296720000000001</v>
      </c>
      <c r="Q50" s="245"/>
      <c r="R50" s="39">
        <f t="shared" si="1"/>
        <v>4.9296720000000001</v>
      </c>
      <c r="S50" s="39" t="s">
        <v>380</v>
      </c>
    </row>
    <row r="51" spans="1:19" x14ac:dyDescent="0.3">
      <c r="A51" s="40" t="s">
        <v>376</v>
      </c>
      <c r="B51" s="40" t="s">
        <v>467</v>
      </c>
      <c r="C51" s="40" t="s">
        <v>468</v>
      </c>
      <c r="D51" s="40" t="s">
        <v>24</v>
      </c>
      <c r="E51" s="40">
        <v>39.380000000000003</v>
      </c>
      <c r="F51" s="40">
        <v>45</v>
      </c>
      <c r="G51" s="40">
        <v>573</v>
      </c>
      <c r="H51" s="40">
        <v>1.1000000000000001</v>
      </c>
      <c r="I51" s="40">
        <v>100332</v>
      </c>
      <c r="J51" s="40" t="s">
        <v>379</v>
      </c>
      <c r="K51" s="246">
        <v>22.09</v>
      </c>
      <c r="L51" s="246">
        <v>25.231000000000002</v>
      </c>
      <c r="M51" s="39" t="s">
        <v>380</v>
      </c>
      <c r="N51" s="243">
        <v>17.41</v>
      </c>
      <c r="O51" s="244">
        <v>0.46860000000000002</v>
      </c>
      <c r="P51" s="39">
        <f t="shared" si="0"/>
        <v>8.1583260000000006</v>
      </c>
      <c r="Q51" s="245"/>
      <c r="R51" s="39">
        <f t="shared" si="1"/>
        <v>8.1583260000000006</v>
      </c>
      <c r="S51" s="39" t="s">
        <v>380</v>
      </c>
    </row>
    <row r="52" spans="1:19" x14ac:dyDescent="0.3">
      <c r="A52" s="40" t="s">
        <v>376</v>
      </c>
      <c r="B52" s="40" t="s">
        <v>469</v>
      </c>
      <c r="C52" s="40" t="s">
        <v>470</v>
      </c>
      <c r="D52" s="40" t="s">
        <v>24</v>
      </c>
      <c r="E52" s="40">
        <v>41.63</v>
      </c>
      <c r="F52" s="40">
        <v>47</v>
      </c>
      <c r="G52" s="40">
        <v>1332</v>
      </c>
      <c r="H52" s="40">
        <v>0.5</v>
      </c>
      <c r="I52" s="40">
        <v>100332</v>
      </c>
      <c r="J52" s="40" t="s">
        <v>379</v>
      </c>
      <c r="K52" s="246">
        <v>33.28</v>
      </c>
      <c r="L52" s="246">
        <v>36.560600000000001</v>
      </c>
      <c r="M52" s="39" t="s">
        <v>380</v>
      </c>
      <c r="N52" s="243">
        <v>30.97</v>
      </c>
      <c r="O52" s="244">
        <v>0.46860000000000002</v>
      </c>
      <c r="P52" s="39">
        <f t="shared" si="0"/>
        <v>14.512542</v>
      </c>
      <c r="Q52" s="245"/>
      <c r="R52" s="39">
        <f t="shared" si="1"/>
        <v>14.512542</v>
      </c>
      <c r="S52" s="39" t="s">
        <v>380</v>
      </c>
    </row>
    <row r="53" spans="1:19" x14ac:dyDescent="0.3">
      <c r="A53" s="40" t="s">
        <v>376</v>
      </c>
      <c r="B53" s="40" t="s">
        <v>471</v>
      </c>
      <c r="C53" s="40" t="s">
        <v>472</v>
      </c>
      <c r="D53" s="40" t="s">
        <v>24</v>
      </c>
      <c r="E53" s="40">
        <v>39.75</v>
      </c>
      <c r="F53" s="40">
        <v>46</v>
      </c>
      <c r="G53" s="40">
        <v>530</v>
      </c>
      <c r="H53" s="40">
        <v>1.2</v>
      </c>
      <c r="I53" s="40">
        <v>100332</v>
      </c>
      <c r="J53" s="40" t="s">
        <v>379</v>
      </c>
      <c r="K53" s="246">
        <v>20.41</v>
      </c>
      <c r="L53" s="246">
        <v>23.620800000000003</v>
      </c>
      <c r="M53" s="39" t="s">
        <v>380</v>
      </c>
      <c r="N53" s="243">
        <v>9.7200000000000006</v>
      </c>
      <c r="O53" s="244">
        <v>0.46860000000000002</v>
      </c>
      <c r="P53" s="39">
        <f t="shared" si="0"/>
        <v>4.5547920000000008</v>
      </c>
      <c r="Q53" s="245"/>
      <c r="R53" s="39">
        <f t="shared" si="1"/>
        <v>4.5547920000000008</v>
      </c>
      <c r="S53" s="39" t="s">
        <v>380</v>
      </c>
    </row>
    <row r="54" spans="1:19" x14ac:dyDescent="0.3">
      <c r="A54" s="40" t="s">
        <v>376</v>
      </c>
      <c r="B54" s="40" t="s">
        <v>473</v>
      </c>
      <c r="C54" s="40" t="s">
        <v>474</v>
      </c>
      <c r="D54" s="40" t="s">
        <v>24</v>
      </c>
      <c r="E54" s="40">
        <v>39.75</v>
      </c>
      <c r="F54" s="40">
        <v>46</v>
      </c>
      <c r="G54" s="40">
        <v>572</v>
      </c>
      <c r="H54" s="40">
        <v>1.1100000000000001</v>
      </c>
      <c r="I54" s="40">
        <v>100332</v>
      </c>
      <c r="J54" s="40" t="s">
        <v>379</v>
      </c>
      <c r="K54" s="246">
        <v>22.939999999999998</v>
      </c>
      <c r="L54" s="246">
        <v>26.081</v>
      </c>
      <c r="M54" s="39" t="s">
        <v>380</v>
      </c>
      <c r="N54" s="243">
        <v>16.260000000000002</v>
      </c>
      <c r="O54" s="244">
        <v>0.46860000000000002</v>
      </c>
      <c r="P54" s="39">
        <f t="shared" si="0"/>
        <v>7.6194360000000012</v>
      </c>
      <c r="Q54" s="245"/>
      <c r="R54" s="39">
        <f t="shared" si="1"/>
        <v>7.6194360000000012</v>
      </c>
      <c r="S54" s="39" t="s">
        <v>380</v>
      </c>
    </row>
    <row r="55" spans="1:19" x14ac:dyDescent="0.3">
      <c r="A55" s="40" t="s">
        <v>376</v>
      </c>
      <c r="B55" s="40" t="s">
        <v>475</v>
      </c>
      <c r="C55" s="40" t="s">
        <v>476</v>
      </c>
      <c r="D55" s="40" t="s">
        <v>24</v>
      </c>
      <c r="E55" s="40">
        <v>34.5</v>
      </c>
      <c r="F55" s="40">
        <v>44</v>
      </c>
      <c r="G55" s="40">
        <v>276</v>
      </c>
      <c r="H55" s="40">
        <v>2</v>
      </c>
      <c r="I55" s="40">
        <v>100332</v>
      </c>
      <c r="J55" s="40" t="s">
        <v>379</v>
      </c>
      <c r="K55" s="246">
        <v>18.27</v>
      </c>
      <c r="L55" s="246">
        <v>21.341200000000001</v>
      </c>
      <c r="M55" s="39" t="s">
        <v>380</v>
      </c>
      <c r="N55" s="243" t="s">
        <v>380</v>
      </c>
      <c r="O55" s="243" t="s">
        <v>380</v>
      </c>
      <c r="P55" s="243" t="s">
        <v>380</v>
      </c>
      <c r="Q55" s="245"/>
      <c r="R55" s="39" t="str">
        <f t="shared" si="1"/>
        <v>NA</v>
      </c>
      <c r="S55" s="39" t="s">
        <v>380</v>
      </c>
    </row>
    <row r="56" spans="1:19" x14ac:dyDescent="0.3">
      <c r="A56" s="40" t="s">
        <v>376</v>
      </c>
      <c r="B56" s="40" t="s">
        <v>477</v>
      </c>
      <c r="C56" s="40" t="s">
        <v>478</v>
      </c>
      <c r="D56" s="40" t="s">
        <v>24</v>
      </c>
      <c r="E56" s="40">
        <v>39.75</v>
      </c>
      <c r="F56" s="40">
        <v>46</v>
      </c>
      <c r="G56" s="40">
        <v>318</v>
      </c>
      <c r="H56" s="40">
        <v>2</v>
      </c>
      <c r="I56" s="40">
        <v>100332</v>
      </c>
      <c r="J56" s="40" t="s">
        <v>379</v>
      </c>
      <c r="K56" s="246">
        <v>19.239999999999998</v>
      </c>
      <c r="L56" s="246">
        <v>22.381</v>
      </c>
      <c r="M56" s="39" t="s">
        <v>380</v>
      </c>
      <c r="N56" s="243">
        <v>9.0299999999999994</v>
      </c>
      <c r="O56" s="244">
        <v>0.46860000000000002</v>
      </c>
      <c r="P56" s="39">
        <f t="shared" si="0"/>
        <v>4.2314579999999999</v>
      </c>
      <c r="Q56" s="245"/>
      <c r="R56" s="39">
        <f t="shared" si="1"/>
        <v>4.2314579999999999</v>
      </c>
      <c r="S56" s="39" t="s">
        <v>380</v>
      </c>
    </row>
    <row r="57" spans="1:19" x14ac:dyDescent="0.3">
      <c r="A57" s="40" t="s">
        <v>376</v>
      </c>
      <c r="B57" s="40" t="s">
        <v>479</v>
      </c>
      <c r="C57" s="40" t="s">
        <v>480</v>
      </c>
      <c r="D57" s="40" t="s">
        <v>24</v>
      </c>
      <c r="E57" s="40">
        <v>39.75</v>
      </c>
      <c r="F57" s="40">
        <v>46</v>
      </c>
      <c r="G57" s="40">
        <v>318</v>
      </c>
      <c r="H57" s="40">
        <v>2</v>
      </c>
      <c r="I57" s="40">
        <v>100332</v>
      </c>
      <c r="J57" s="40" t="s">
        <v>379</v>
      </c>
      <c r="K57" s="246">
        <v>21.2</v>
      </c>
      <c r="L57" s="246">
        <v>24.341000000000001</v>
      </c>
      <c r="M57" s="39" t="s">
        <v>380</v>
      </c>
      <c r="N57" s="243">
        <v>8.9600000000000009</v>
      </c>
      <c r="O57" s="244">
        <v>0.46860000000000002</v>
      </c>
      <c r="P57" s="39">
        <f t="shared" si="0"/>
        <v>4.1986560000000006</v>
      </c>
      <c r="Q57" s="245"/>
      <c r="R57" s="39">
        <f t="shared" si="1"/>
        <v>4.1986560000000006</v>
      </c>
      <c r="S57" s="39" t="s">
        <v>380</v>
      </c>
    </row>
    <row r="58" spans="1:19" x14ac:dyDescent="0.3">
      <c r="A58" s="40" t="s">
        <v>376</v>
      </c>
      <c r="B58" s="40" t="s">
        <v>481</v>
      </c>
      <c r="C58" s="40" t="s">
        <v>482</v>
      </c>
      <c r="D58" s="40" t="s">
        <v>24</v>
      </c>
      <c r="E58" s="40">
        <v>38.25</v>
      </c>
      <c r="F58" s="40">
        <v>45</v>
      </c>
      <c r="G58" s="247">
        <v>291</v>
      </c>
      <c r="H58" s="40">
        <v>2.1</v>
      </c>
      <c r="I58" s="40">
        <v>100332</v>
      </c>
      <c r="J58" s="40" t="s">
        <v>379</v>
      </c>
      <c r="K58" s="246">
        <v>21.689999999999998</v>
      </c>
      <c r="L58" s="246">
        <v>24.831</v>
      </c>
      <c r="M58" s="39" t="s">
        <v>380</v>
      </c>
      <c r="N58" s="243" t="s">
        <v>380</v>
      </c>
      <c r="O58" s="244">
        <v>0.46860000000000002</v>
      </c>
      <c r="P58" s="243" t="s">
        <v>380</v>
      </c>
      <c r="Q58" s="245"/>
      <c r="R58" s="39" t="str">
        <f t="shared" si="1"/>
        <v>NA</v>
      </c>
      <c r="S58" s="39" t="s">
        <v>380</v>
      </c>
    </row>
  </sheetData>
  <protectedRanges>
    <protectedRange password="8F60" sqref="S6" name="Calculations_40"/>
  </protectedRanges>
  <conditionalFormatting sqref="C4:C6">
    <cfRule type="duplicateValues" dxfId="296" priority="3"/>
  </conditionalFormatting>
  <conditionalFormatting sqref="D4:D6">
    <cfRule type="duplicateValues" dxfId="295" priority="4"/>
  </conditionalFormatting>
  <conditionalFormatting sqref="D1:D3">
    <cfRule type="duplicateValues" dxfId="294" priority="1"/>
  </conditionalFormatting>
  <conditionalFormatting sqref="E1:E3">
    <cfRule type="duplicateValues" dxfId="293" priority="2"/>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82</vt:i4>
      </vt:variant>
      <vt:variant>
        <vt:lpstr>Named Ranges</vt:lpstr>
      </vt:variant>
      <vt:variant>
        <vt:i4>9</vt:i4>
      </vt:variant>
    </vt:vector>
  </HeadingPairs>
  <TitlesOfParts>
    <vt:vector size="91" baseType="lpstr">
      <vt:lpstr>ALPHA FOODS-NOI</vt:lpstr>
      <vt:lpstr>BUTTERBALL-NOI</vt:lpstr>
      <vt:lpstr>SMUCKERS-FFS</vt:lpstr>
      <vt:lpstr>SMUCKERS-NOI</vt:lpstr>
      <vt:lpstr>SUNRISE-NOI</vt:lpstr>
      <vt:lpstr>SCHWANS-NOI</vt:lpstr>
      <vt:lpstr>TASTY BRANDS-NOI</vt:lpstr>
      <vt:lpstr>TASTY BRANDS-FFS</vt:lpstr>
      <vt:lpstr>RED GOLD-NOI</vt:lpstr>
      <vt:lpstr>MICHAEL B - NOI</vt:lpstr>
      <vt:lpstr>RICH'S - NOI</vt:lpstr>
      <vt:lpstr>JR SIMPLOT-NOI</vt:lpstr>
      <vt:lpstr>JR SIMPLOT - FFS</vt:lpstr>
      <vt:lpstr>SA PIAZZA - NOI </vt:lpstr>
      <vt:lpstr>SA PIAZZA - FFS</vt:lpstr>
      <vt:lpstr>TRIDENT - NOI</vt:lpstr>
      <vt:lpstr>MCI - NOI</vt:lpstr>
      <vt:lpstr>20TH CENTURY-NOI</vt:lpstr>
      <vt:lpstr>CONAGRA - NOI</vt:lpstr>
      <vt:lpstr>INTEGRATED -FFS</vt:lpstr>
      <vt:lpstr>INTEGRATED - NOI</vt:lpstr>
      <vt:lpstr>MICHAEL FOODS-NOI</vt:lpstr>
      <vt:lpstr>MICHAEL FOODS-FFS</vt:lpstr>
      <vt:lpstr>RICH CHICKS -FFS</vt:lpstr>
      <vt:lpstr>RICH CHICKS - NOI</vt:lpstr>
      <vt:lpstr>ASIAN-COMIDA-NOI</vt:lpstr>
      <vt:lpstr>ASIAN-COMIDA-FFS</vt:lpstr>
      <vt:lpstr>NATIONAL FOOD-NOI</vt:lpstr>
      <vt:lpstr>JENNIE-O - NOI</vt:lpstr>
      <vt:lpstr>TONY ROBERTS-NOI</vt:lpstr>
      <vt:lpstr>BAKE CRAFTERS - NOI</vt:lpstr>
      <vt:lpstr>BAKE CRAFTERS -FFS</vt:lpstr>
      <vt:lpstr>FOSTER FARMS-NOI</vt:lpstr>
      <vt:lpstr>WAWONA - FFS</vt:lpstr>
      <vt:lpstr>YANGS - NOI</vt:lpstr>
      <vt:lpstr>ALBIE - FFS</vt:lpstr>
      <vt:lpstr>BASIC AMERICAN- NOI</vt:lpstr>
      <vt:lpstr>BUENA VISTA -NOI</vt:lpstr>
      <vt:lpstr>KRAFT - NOI</vt:lpstr>
      <vt:lpstr>HIGH LINER - NOI</vt:lpstr>
      <vt:lpstr>HIGH LINER - FFS</vt:lpstr>
      <vt:lpstr>NARDONE- NOI</vt:lpstr>
      <vt:lpstr>YANGS - FFS</vt:lpstr>
      <vt:lpstr>NARDONE-FFS</vt:lpstr>
      <vt:lpstr>IDAHOAN - NOI</vt:lpstr>
      <vt:lpstr>TABATCHNICK - NOI</vt:lpstr>
      <vt:lpstr>ALBIE- NOI</vt:lpstr>
      <vt:lpstr>DON LEE - FFS</vt:lpstr>
      <vt:lpstr>ARIZONA.VELMAR-NOI </vt:lpstr>
      <vt:lpstr>PETERSON FARMS-FFS</vt:lpstr>
      <vt:lpstr>PETERSON FARMS-NOI</vt:lpstr>
      <vt:lpstr>DEL MONTE - NOI</vt:lpstr>
      <vt:lpstr>ES FOODS - NOI</vt:lpstr>
      <vt:lpstr>CHANNEL FISH-NOI</vt:lpstr>
      <vt:lpstr>CHANNEL FISH - FFS</vt:lpstr>
      <vt:lpstr>CHERRY CENTRAL-NOI</vt:lpstr>
      <vt:lpstr>CHEFS CORNER-NOI</vt:lpstr>
      <vt:lpstr>CHEFS CORNER-FFS</vt:lpstr>
      <vt:lpstr>BROOKWOOD - FFS</vt:lpstr>
      <vt:lpstr>MCCAIN - NOI</vt:lpstr>
      <vt:lpstr>CARGILL MEAT- NOI</vt:lpstr>
      <vt:lpstr>ROSE &amp; SHORE-NOI</vt:lpstr>
      <vt:lpstr>ROSE &amp; SHORE- FFS</vt:lpstr>
      <vt:lpstr>THE FATHERS TABLE-NOI</vt:lpstr>
      <vt:lpstr>LAND O LAKES-NOI</vt:lpstr>
      <vt:lpstr>CARGILL KITCHEN- FFS</vt:lpstr>
      <vt:lpstr>CARGILL KITCHEN-NOI</vt:lpstr>
      <vt:lpstr>TOOLS FOR SCHOOLS-FFS</vt:lpstr>
      <vt:lpstr>TOOLS FOR SCHOOLS-NOI</vt:lpstr>
      <vt:lpstr>FRES INNOVATIONS-NOI</vt:lpstr>
      <vt:lpstr>FRESH INNOVATIONS-FFS</vt:lpstr>
      <vt:lpstr>ARDELLAS- FFS</vt:lpstr>
      <vt:lpstr>ARDELLAS-NOI</vt:lpstr>
      <vt:lpstr>BONGARDS-NOI</vt:lpstr>
      <vt:lpstr>BONGARDS-FFS</vt:lpstr>
      <vt:lpstr>JTM- FFS</vt:lpstr>
      <vt:lpstr>JTM - NOI</vt:lpstr>
      <vt:lpstr>GARDEN BANNER-NOI</vt:lpstr>
      <vt:lpstr>GILMAN CHEESE-NOI</vt:lpstr>
      <vt:lpstr>TYSON-NOI</vt:lpstr>
      <vt:lpstr>PILGRIMS-NOI</vt:lpstr>
      <vt:lpstr>PILGRIMS-FFS</vt:lpstr>
      <vt:lpstr>'BUENA VISTA -NOI'!Print_Area</vt:lpstr>
      <vt:lpstr>'CARGILL MEAT- NOI'!Print_Area</vt:lpstr>
      <vt:lpstr>'ES FOODS - NOI'!Print_Area</vt:lpstr>
      <vt:lpstr>'SCHWANS-NOI'!Print_Area</vt:lpstr>
      <vt:lpstr>'CONAGRA - NOI'!Print_Titles</vt:lpstr>
      <vt:lpstr>'ES FOODS - NOI'!Print_Titles</vt:lpstr>
      <vt:lpstr>'MICHAEL FOODS-FFS'!Print_Titles</vt:lpstr>
      <vt:lpstr>'MICHAEL FOODS-NOI'!Print_Titles</vt:lpstr>
      <vt:lpstr>'TYSON-NOI'!Print_Titles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Soliz</dc:creator>
  <cp:lastModifiedBy>Cynthia Barcelo</cp:lastModifiedBy>
  <cp:lastPrinted>2020-05-06T17:20:29Z</cp:lastPrinted>
  <dcterms:created xsi:type="dcterms:W3CDTF">2019-03-18T22:03:44Z</dcterms:created>
  <dcterms:modified xsi:type="dcterms:W3CDTF">2020-05-13T23:53:18Z</dcterms:modified>
</cp:coreProperties>
</file>